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8010"/>
  </bookViews>
  <sheets>
    <sheet name="BIAYA JASA 2017" sheetId="2" r:id="rId1"/>
  </sheets>
  <definedNames>
    <definedName name="_xlnm.Print_Area" localSheetId="0">'BIAYA JASA 2017'!$B$2:$R$62</definedName>
  </definedNames>
  <calcPr calcId="124519"/>
</workbook>
</file>

<file path=xl/calcChain.xml><?xml version="1.0" encoding="utf-8"?>
<calcChain xmlns="http://schemas.openxmlformats.org/spreadsheetml/2006/main">
  <c r="G31" i="2"/>
  <c r="G30"/>
  <c r="M22"/>
  <c r="I30"/>
  <c r="K30" s="1"/>
  <c r="M30" s="1"/>
  <c r="O30" s="1"/>
  <c r="Q30" s="1"/>
  <c r="Q36" l="1"/>
  <c r="O36"/>
  <c r="M36"/>
  <c r="K36"/>
  <c r="I36"/>
  <c r="I35"/>
  <c r="K35" s="1"/>
  <c r="M35" s="1"/>
  <c r="O35" s="1"/>
  <c r="Q35" s="1"/>
  <c r="Q32"/>
  <c r="O32"/>
  <c r="M32"/>
  <c r="K32"/>
  <c r="I32"/>
  <c r="G32"/>
  <c r="Q31"/>
  <c r="O31"/>
  <c r="M31"/>
  <c r="K31"/>
  <c r="Q29"/>
  <c r="O29"/>
  <c r="M29"/>
  <c r="K29"/>
  <c r="I29"/>
  <c r="G29"/>
  <c r="Q28"/>
  <c r="O28"/>
  <c r="M28"/>
  <c r="K28"/>
  <c r="I28"/>
  <c r="G28"/>
  <c r="Q27"/>
  <c r="O27"/>
  <c r="M27"/>
  <c r="K27"/>
  <c r="I27"/>
  <c r="G27"/>
  <c r="Q26"/>
  <c r="O26"/>
  <c r="M26"/>
  <c r="K26"/>
  <c r="I26"/>
  <c r="G26"/>
  <c r="Q25"/>
  <c r="O25"/>
  <c r="M25"/>
  <c r="K25"/>
  <c r="I25"/>
  <c r="G25"/>
  <c r="Q22"/>
  <c r="O22"/>
  <c r="K22"/>
  <c r="G22"/>
  <c r="I17"/>
  <c r="I31" s="1"/>
  <c r="I22" l="1"/>
  <c r="I38" s="1"/>
  <c r="I39" s="1"/>
  <c r="M38"/>
  <c r="M39" s="1"/>
  <c r="Q38"/>
  <c r="Q39" s="1"/>
  <c r="G38"/>
  <c r="G39" s="1"/>
  <c r="O38"/>
  <c r="O39" s="1"/>
  <c r="K38"/>
  <c r="K39" s="1"/>
  <c r="Q41" l="1"/>
  <c r="Q40"/>
  <c r="I41"/>
  <c r="I40"/>
  <c r="M41"/>
  <c r="M40"/>
  <c r="O41"/>
  <c r="O40"/>
  <c r="K41"/>
  <c r="K40"/>
  <c r="G41"/>
  <c r="G40"/>
  <c r="G42" l="1"/>
  <c r="G43" s="1"/>
  <c r="K42"/>
  <c r="K43" s="1"/>
  <c r="O42"/>
  <c r="O43" s="1"/>
  <c r="M42"/>
  <c r="M43" s="1"/>
  <c r="I42"/>
  <c r="I43" s="1"/>
  <c r="Q42"/>
  <c r="Q43" s="1"/>
</calcChain>
</file>

<file path=xl/sharedStrings.xml><?xml version="1.0" encoding="utf-8"?>
<sst xmlns="http://schemas.openxmlformats.org/spreadsheetml/2006/main" count="84" uniqueCount="73">
  <si>
    <t>Nama PIC</t>
  </si>
  <si>
    <t>-</t>
  </si>
  <si>
    <t xml:space="preserve">RUKO ENGGANO MEGAH BLOK C NO. 11N </t>
  </si>
  <si>
    <t>Telp / HP</t>
  </si>
  <si>
    <t>Nama Perusahaan</t>
  </si>
  <si>
    <t>KANTOR OPERASIONAL DAN MARKETING</t>
  </si>
  <si>
    <t>Alamat</t>
  </si>
  <si>
    <t>&gt;&gt;&gt; PERHITUNGAN BIAYA JASA PENGAMANAN DAN PENJAGAAN &lt;&lt;&lt;</t>
  </si>
  <si>
    <t xml:space="preserve">SISTEM KERJA </t>
  </si>
  <si>
    <t>8 JAM/SHIFT</t>
  </si>
  <si>
    <t>12 JAM/SHIFT</t>
  </si>
  <si>
    <t>ANGGOTA</t>
  </si>
  <si>
    <t>KOMANDAN REGU</t>
  </si>
  <si>
    <t>CHIEF SECURITY</t>
  </si>
  <si>
    <t>CHIEF SECUITY</t>
  </si>
  <si>
    <t>Gaji Pokok ( GP )</t>
  </si>
  <si>
    <t>Lembur Paket Otomatis</t>
  </si>
  <si>
    <t>TOTAL</t>
  </si>
  <si>
    <t>THR Personil</t>
  </si>
  <si>
    <t>GP/12</t>
  </si>
  <si>
    <t>Seragam 2 Stell / Tahun ( 12 Bulan )</t>
  </si>
  <si>
    <t>Perlengkapan keamanan</t>
  </si>
  <si>
    <t>Koordinasi, Supervisi dan Pelatihan</t>
  </si>
  <si>
    <t xml:space="preserve">Investasi Peralatan Komunikasi </t>
  </si>
  <si>
    <t xml:space="preserve">  Biaya  Satuan Personel</t>
  </si>
  <si>
    <t>Jasa Keamanan</t>
  </si>
  <si>
    <t>PPn</t>
  </si>
  <si>
    <t>PPh</t>
  </si>
  <si>
    <t>TOTAL Biaya  Satuan Personel</t>
  </si>
  <si>
    <t>1 bulan</t>
  </si>
  <si>
    <t>PEMBULATAN BIAYA SATUAN</t>
  </si>
  <si>
    <t>JAKARTA,</t>
  </si>
  <si>
    <t>PT. Garuda Prima Sekuriti</t>
  </si>
  <si>
    <t>Perusahaan</t>
  </si>
  <si>
    <t>Wardoyo</t>
  </si>
  <si>
    <t>Arief Maulana</t>
  </si>
  <si>
    <t>Nama : ……………...…………….</t>
  </si>
  <si>
    <t>Direktur</t>
  </si>
  <si>
    <t>Jab : ……..……………………….</t>
  </si>
  <si>
    <t xml:space="preserve">PERALATAN TEKNIS LAPANGAN </t>
  </si>
  <si>
    <t>Keterangan</t>
  </si>
  <si>
    <t>KETERANGAN :</t>
  </si>
  <si>
    <t xml:space="preserve">ATK / BUKU MUTASI </t>
  </si>
  <si>
    <t>Menyesuaikan</t>
  </si>
  <si>
    <t>1. System pengamanan 1x24 Jam, System kerja 8 dan 12 jam/shift</t>
  </si>
  <si>
    <t>PAYUNG</t>
  </si>
  <si>
    <t>2. Hari Kerja dalam 1 Bulan (30/31 Hari ) Maks 21 Hari Kerja</t>
  </si>
  <si>
    <t xml:space="preserve">JAS HUJAN </t>
  </si>
  <si>
    <t>3. Harga tersebut diatas  Belum termasuk peralatan keamanan seperti HT, CCTV Dll</t>
  </si>
  <si>
    <t>SEPATU BOOT</t>
  </si>
  <si>
    <t>4. Harga tersebut diatas sudah termasuk pajak 10%.</t>
  </si>
  <si>
    <t>ROMPI LALIN DAN LAMPU LALIN</t>
  </si>
  <si>
    <t>5. Harga tersebut diatas sudah termasuk peralatan pendukung teknis ( Umumnya )</t>
  </si>
  <si>
    <t>Harga Tersebut diatas Negotiable</t>
  </si>
  <si>
    <t>Jaminan Kecelakaan Kerja ( JKK )</t>
  </si>
  <si>
    <t>Jaminan Hari Tua ( JHT )</t>
  </si>
  <si>
    <t>Jaminan Kematian ( JKM )</t>
  </si>
  <si>
    <t>Jaminan Pensiun ( JP )</t>
  </si>
  <si>
    <t>BPJS KESEHATAN</t>
  </si>
  <si>
    <t>Jl.Barkah No. 6 Rt/Rw 003/005, Ciganjur, Jagakarsa, Jak-Sel 12630</t>
  </si>
  <si>
    <t>Jl. Raya Enggano, Tanjung Priok Jakarta Utara, 14310</t>
  </si>
  <si>
    <t>FASILITAS PENUNJANG</t>
  </si>
  <si>
    <t xml:space="preserve">Lembur Hari Besar Nasional </t>
  </si>
  <si>
    <t>15 Hari</t>
  </si>
  <si>
    <t xml:space="preserve">  Take Home Pay</t>
  </si>
  <si>
    <t xml:space="preserve">     URAIAN KOMPONEN UPAH</t>
  </si>
  <si>
    <t>Tunjangan Jabatan</t>
  </si>
  <si>
    <t>Tunjangan Pulsa</t>
  </si>
  <si>
    <t xml:space="preserve">Tranportasi / Makan </t>
  </si>
  <si>
    <t>Marketing Manager</t>
  </si>
  <si>
    <t>Negosiasi Berdasarkan Jumlah Personel, Tingkat Risiko</t>
  </si>
  <si>
    <t>Spesifikasi Project/Client ( Bisnis Utama User ), Faktor</t>
  </si>
  <si>
    <t xml:space="preserve">Ekternal 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</si>
</sst>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 * #,##0.00_ ;_ * \-#,##0.00_ ;_ * &quot;-&quot;??_ ;_ @_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2"/>
      <color theme="1" tint="4.9989318521683403E-2"/>
      <name val="Calibri"/>
      <family val="2"/>
    </font>
    <font>
      <b/>
      <i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u/>
      <sz val="11"/>
      <color theme="10"/>
      <name val="Calibri"/>
      <family val="2"/>
    </font>
    <font>
      <b/>
      <u/>
      <sz val="12"/>
      <color theme="1" tint="4.9989318521683403E-2"/>
      <name val="Calibri"/>
      <family val="2"/>
    </font>
    <font>
      <i/>
      <sz val="12"/>
      <color theme="1" tint="4.9989318521683403E-2"/>
      <name val="Calibri"/>
      <family val="2"/>
      <scheme val="minor"/>
    </font>
    <font>
      <sz val="12"/>
      <color theme="2" tint="-0.74999237037263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theme="4" tint="-0.249977111117893"/>
      </left>
      <right/>
      <top style="double">
        <color theme="4" tint="-0.249977111117893"/>
      </top>
      <bottom style="double">
        <color theme="4" tint="-0.249977111117893"/>
      </bottom>
      <diagonal/>
    </border>
    <border>
      <left/>
      <right/>
      <top style="double">
        <color theme="4" tint="-0.249977111117893"/>
      </top>
      <bottom style="double">
        <color theme="4" tint="-0.249977111117893"/>
      </bottom>
      <diagonal/>
    </border>
    <border>
      <left/>
      <right style="double">
        <color theme="4" tint="-0.249977111117893"/>
      </right>
      <top style="double">
        <color theme="4" tint="-0.249977111117893"/>
      </top>
      <bottom style="double">
        <color theme="4" tint="-0.249977111117893"/>
      </bottom>
      <diagonal/>
    </border>
    <border>
      <left style="double">
        <color theme="4" tint="-0.249977111117893"/>
      </left>
      <right style="double">
        <color theme="4" tint="-0.249977111117893"/>
      </right>
      <top style="double">
        <color theme="4" tint="-0.249977111117893"/>
      </top>
      <bottom style="double">
        <color theme="4" tint="-0.249977111117893"/>
      </bottom>
      <diagonal/>
    </border>
    <border>
      <left style="double">
        <color theme="4" tint="-0.249977111117893"/>
      </left>
      <right/>
      <top style="double">
        <color theme="4" tint="-0.249977111117893"/>
      </top>
      <bottom/>
      <diagonal/>
    </border>
    <border>
      <left/>
      <right/>
      <top style="double">
        <color theme="4" tint="-0.249977111117893"/>
      </top>
      <bottom/>
      <diagonal/>
    </border>
    <border>
      <left/>
      <right style="double">
        <color theme="4" tint="-0.249977111117893"/>
      </right>
      <top style="double">
        <color theme="4" tint="-0.249977111117893"/>
      </top>
      <bottom/>
      <diagonal/>
    </border>
    <border>
      <left style="double">
        <color theme="4" tint="-0.249977111117893"/>
      </left>
      <right/>
      <top/>
      <bottom/>
      <diagonal/>
    </border>
    <border>
      <left/>
      <right style="double">
        <color theme="4" tint="-0.249977111117893"/>
      </right>
      <top/>
      <bottom/>
      <diagonal/>
    </border>
    <border>
      <left style="double">
        <color theme="4" tint="-0.249977111117893"/>
      </left>
      <right/>
      <top/>
      <bottom style="double">
        <color theme="4" tint="-0.249977111117893"/>
      </bottom>
      <diagonal/>
    </border>
    <border>
      <left/>
      <right/>
      <top/>
      <bottom style="double">
        <color theme="4" tint="-0.249977111117893"/>
      </bottom>
      <diagonal/>
    </border>
    <border>
      <left/>
      <right style="double">
        <color theme="4" tint="-0.249977111117893"/>
      </right>
      <top/>
      <bottom style="double">
        <color theme="4" tint="-0.249977111117893"/>
      </bottom>
      <diagonal/>
    </border>
    <border>
      <left style="double">
        <color theme="4" tint="-0.249977111117893"/>
      </left>
      <right style="double">
        <color theme="4" tint="-0.249977111117893"/>
      </right>
      <top style="double">
        <color theme="4" tint="-0.249977111117893"/>
      </top>
      <bottom/>
      <diagonal/>
    </border>
    <border>
      <left style="thin">
        <color theme="2" tint="-0.749992370372631"/>
      </left>
      <right/>
      <top style="thin">
        <color theme="2" tint="-0.749992370372631"/>
      </top>
      <bottom style="thin">
        <color theme="2" tint="-0.749992370372631"/>
      </bottom>
      <diagonal/>
    </border>
    <border>
      <left/>
      <right/>
      <top style="thin">
        <color theme="2" tint="-0.749992370372631"/>
      </top>
      <bottom style="thin">
        <color theme="2" tint="-0.749992370372631"/>
      </bottom>
      <diagonal/>
    </border>
    <border>
      <left/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74">
    <xf numFmtId="0" fontId="0" fillId="0" borderId="0" xfId="0"/>
    <xf numFmtId="0" fontId="0" fillId="0" borderId="0" xfId="0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3" xfId="0" applyFont="1" applyBorder="1"/>
    <xf numFmtId="0" fontId="6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8" fillId="0" borderId="0" xfId="0" applyFont="1"/>
    <xf numFmtId="0" fontId="5" fillId="0" borderId="0" xfId="0" applyFont="1" applyBorder="1" applyProtection="1">
      <protection locked="0"/>
    </xf>
    <xf numFmtId="41" fontId="0" fillId="0" borderId="0" xfId="0" applyNumberFormat="1"/>
    <xf numFmtId="0" fontId="8" fillId="8" borderId="0" xfId="2" applyFont="1" applyFill="1" applyBorder="1" applyAlignment="1" applyProtection="1"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Fill="1" applyBorder="1" applyAlignment="1" applyProtection="1">
      <alignment vertical="center"/>
      <protection locked="0" hidden="1"/>
    </xf>
    <xf numFmtId="0" fontId="8" fillId="0" borderId="0" xfId="0" applyFont="1" applyFill="1" applyBorder="1" applyAlignment="1" applyProtection="1">
      <alignment horizontal="center" vertical="center"/>
      <protection locked="0" hidden="1"/>
    </xf>
    <xf numFmtId="0" fontId="8" fillId="0" borderId="26" xfId="0" applyFont="1" applyBorder="1"/>
    <xf numFmtId="0" fontId="4" fillId="0" borderId="27" xfId="0" applyFont="1" applyBorder="1"/>
    <xf numFmtId="0" fontId="4" fillId="0" borderId="26" xfId="0" applyFont="1" applyBorder="1"/>
    <xf numFmtId="0" fontId="8" fillId="0" borderId="28" xfId="0" applyFont="1" applyBorder="1"/>
    <xf numFmtId="0" fontId="4" fillId="0" borderId="29" xfId="0" applyFont="1" applyBorder="1"/>
    <xf numFmtId="0" fontId="4" fillId="0" borderId="28" xfId="0" applyFont="1" applyBorder="1"/>
    <xf numFmtId="0" fontId="8" fillId="0" borderId="0" xfId="0" applyFont="1" applyFill="1" applyBorder="1" applyAlignment="1" applyProtection="1">
      <alignment horizontal="right" vertical="top"/>
      <protection locked="0" hidden="1"/>
    </xf>
    <xf numFmtId="0" fontId="8" fillId="0" borderId="0" xfId="0" applyFont="1" applyFill="1" applyBorder="1" applyAlignment="1" applyProtection="1">
      <alignment vertical="top" wrapText="1"/>
      <protection locked="0" hidden="1"/>
    </xf>
    <xf numFmtId="0" fontId="8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30" xfId="0" applyFont="1" applyBorder="1"/>
    <xf numFmtId="0" fontId="9" fillId="0" borderId="0" xfId="2" applyFont="1" applyFill="1" applyBorder="1" applyAlignment="1" applyProtection="1">
      <alignment vertical="top"/>
      <protection hidden="1"/>
    </xf>
    <xf numFmtId="0" fontId="8" fillId="0" borderId="0" xfId="0" applyFont="1" applyFill="1" applyBorder="1" applyAlignment="1" applyProtection="1">
      <alignment vertical="top" wrapText="1"/>
      <protection hidden="1"/>
    </xf>
    <xf numFmtId="0" fontId="9" fillId="0" borderId="0" xfId="0" applyFont="1" applyBorder="1" applyAlignment="1">
      <alignment horizontal="left"/>
    </xf>
    <xf numFmtId="164" fontId="8" fillId="0" borderId="0" xfId="1" applyNumberFormat="1" applyFont="1" applyFill="1" applyBorder="1" applyAlignment="1" applyProtection="1">
      <alignment horizontal="left" vertical="center" indent="1"/>
      <protection hidden="1"/>
    </xf>
    <xf numFmtId="164" fontId="8" fillId="0" borderId="0" xfId="1" applyNumberFormat="1" applyFont="1" applyFill="1" applyBorder="1" applyAlignment="1" applyProtection="1">
      <alignment vertical="center"/>
      <protection hidden="1"/>
    </xf>
    <xf numFmtId="164" fontId="9" fillId="0" borderId="0" xfId="1" applyNumberFormat="1" applyFont="1" applyFill="1" applyBorder="1" applyAlignment="1" applyProtection="1">
      <alignment horizontal="left" vertical="center" indent="1"/>
      <protection hidden="1"/>
    </xf>
    <xf numFmtId="0" fontId="4" fillId="0" borderId="0" xfId="0" applyFont="1" applyAlignment="1">
      <alignment horizontal="left"/>
    </xf>
    <xf numFmtId="0" fontId="13" fillId="0" borderId="0" xfId="0" applyFont="1" applyBorder="1"/>
    <xf numFmtId="164" fontId="12" fillId="0" borderId="0" xfId="1" applyNumberFormat="1" applyFont="1" applyFill="1" applyBorder="1" applyAlignment="1" applyProtection="1">
      <alignment horizontal="left" vertical="center" indent="1"/>
      <protection hidden="1"/>
    </xf>
    <xf numFmtId="164" fontId="7" fillId="0" borderId="0" xfId="1" applyNumberFormat="1" applyFont="1" applyFill="1" applyBorder="1" applyAlignment="1" applyProtection="1">
      <alignment horizontal="left" vertical="center" indent="1"/>
      <protection hidden="1"/>
    </xf>
    <xf numFmtId="0" fontId="17" fillId="8" borderId="0" xfId="0" applyFont="1" applyFill="1" applyBorder="1" applyAlignment="1">
      <alignment horizontal="center"/>
    </xf>
    <xf numFmtId="0" fontId="17" fillId="8" borderId="0" xfId="0" applyFont="1" applyFill="1" applyBorder="1" applyAlignment="1" applyProtection="1">
      <alignment horizontal="center"/>
      <protection locked="0"/>
    </xf>
    <xf numFmtId="41" fontId="17" fillId="8" borderId="0" xfId="0" applyNumberFormat="1" applyFont="1" applyFill="1" applyBorder="1" applyAlignment="1">
      <alignment horizontal="left"/>
    </xf>
    <xf numFmtId="0" fontId="17" fillId="8" borderId="0" xfId="0" applyFont="1" applyFill="1" applyBorder="1" applyAlignment="1">
      <alignment horizontal="left"/>
    </xf>
    <xf numFmtId="0" fontId="16" fillId="8" borderId="17" xfId="0" applyFont="1" applyFill="1" applyBorder="1" applyAlignment="1" applyProtection="1">
      <alignment horizontal="left" indent="2"/>
    </xf>
    <xf numFmtId="0" fontId="16" fillId="8" borderId="0" xfId="0" applyFont="1" applyFill="1" applyBorder="1" applyAlignment="1" applyProtection="1">
      <alignment horizontal="left" indent="2"/>
    </xf>
    <xf numFmtId="0" fontId="16" fillId="8" borderId="18" xfId="0" applyFont="1" applyFill="1" applyBorder="1" applyAlignment="1" applyProtection="1">
      <alignment horizontal="left" indent="2"/>
    </xf>
    <xf numFmtId="10" fontId="18" fillId="8" borderId="13" xfId="0" applyNumberFormat="1" applyFont="1" applyFill="1" applyBorder="1" applyAlignment="1" applyProtection="1">
      <alignment horizontal="center"/>
      <protection locked="0"/>
    </xf>
    <xf numFmtId="0" fontId="18" fillId="8" borderId="13" xfId="0" applyFont="1" applyFill="1" applyBorder="1" applyAlignment="1" applyProtection="1">
      <alignment horizontal="center"/>
      <protection locked="0"/>
    </xf>
    <xf numFmtId="0" fontId="16" fillId="8" borderId="19" xfId="0" applyFont="1" applyFill="1" applyBorder="1" applyAlignment="1" applyProtection="1">
      <alignment horizontal="left" indent="2"/>
    </xf>
    <xf numFmtId="0" fontId="16" fillId="8" borderId="20" xfId="0" applyFont="1" applyFill="1" applyBorder="1" applyAlignment="1" applyProtection="1">
      <alignment horizontal="left" indent="2"/>
    </xf>
    <xf numFmtId="0" fontId="16" fillId="8" borderId="21" xfId="0" applyFont="1" applyFill="1" applyBorder="1" applyAlignment="1" applyProtection="1">
      <alignment horizontal="left" indent="2"/>
    </xf>
    <xf numFmtId="0" fontId="18" fillId="8" borderId="0" xfId="0" applyFont="1" applyFill="1" applyBorder="1"/>
    <xf numFmtId="0" fontId="18" fillId="8" borderId="0" xfId="0" applyFont="1" applyFill="1" applyBorder="1" applyAlignment="1">
      <alignment horizontal="center"/>
    </xf>
    <xf numFmtId="41" fontId="18" fillId="8" borderId="0" xfId="0" applyNumberFormat="1" applyFont="1" applyFill="1" applyBorder="1" applyProtection="1">
      <protection locked="0"/>
    </xf>
    <xf numFmtId="43" fontId="18" fillId="8" borderId="0" xfId="0" applyNumberFormat="1" applyFont="1" applyFill="1" applyBorder="1" applyAlignment="1">
      <alignment horizontal="center"/>
    </xf>
    <xf numFmtId="41" fontId="18" fillId="8" borderId="0" xfId="0" applyNumberFormat="1" applyFont="1" applyFill="1" applyBorder="1" applyAlignment="1">
      <alignment horizontal="center"/>
    </xf>
    <xf numFmtId="0" fontId="18" fillId="8" borderId="13" xfId="0" applyFont="1" applyFill="1" applyBorder="1" applyProtection="1">
      <protection locked="0"/>
    </xf>
    <xf numFmtId="0" fontId="18" fillId="8" borderId="0" xfId="0" applyFont="1" applyFill="1" applyBorder="1" applyAlignment="1" applyProtection="1">
      <alignment horizontal="center"/>
      <protection locked="0"/>
    </xf>
    <xf numFmtId="9" fontId="17" fillId="8" borderId="22" xfId="0" applyNumberFormat="1" applyFont="1" applyFill="1" applyBorder="1" applyAlignment="1" applyProtection="1">
      <alignment horizontal="center"/>
      <protection locked="0"/>
    </xf>
    <xf numFmtId="0" fontId="18" fillId="8" borderId="14" xfId="0" applyFont="1" applyFill="1" applyBorder="1" applyAlignment="1">
      <alignment horizontal="left" indent="2"/>
    </xf>
    <xf numFmtId="0" fontId="18" fillId="8" borderId="0" xfId="0" applyFont="1" applyFill="1" applyBorder="1" applyAlignment="1">
      <alignment horizontal="left" indent="2"/>
    </xf>
    <xf numFmtId="0" fontId="19" fillId="8" borderId="0" xfId="0" applyFont="1" applyFill="1" applyBorder="1" applyAlignment="1">
      <alignment horizontal="right" vertical="center"/>
    </xf>
    <xf numFmtId="9" fontId="18" fillId="8" borderId="13" xfId="0" applyNumberFormat="1" applyFont="1" applyFill="1" applyBorder="1" applyAlignment="1" applyProtection="1">
      <alignment horizontal="center"/>
    </xf>
    <xf numFmtId="0" fontId="18" fillId="8" borderId="19" xfId="0" applyFont="1" applyFill="1" applyBorder="1"/>
    <xf numFmtId="0" fontId="8" fillId="7" borderId="10" xfId="0" applyFont="1" applyFill="1" applyBorder="1" applyAlignment="1" applyProtection="1">
      <alignment horizontal="left"/>
    </xf>
    <xf numFmtId="0" fontId="8" fillId="7" borderId="11" xfId="0" applyFont="1" applyFill="1" applyBorder="1" applyAlignment="1" applyProtection="1">
      <alignment horizontal="left"/>
    </xf>
    <xf numFmtId="41" fontId="18" fillId="8" borderId="10" xfId="0" applyNumberFormat="1" applyFont="1" applyFill="1" applyBorder="1" applyAlignment="1">
      <alignment horizontal="center"/>
    </xf>
    <xf numFmtId="41" fontId="18" fillId="8" borderId="12" xfId="0" applyNumberFormat="1" applyFont="1" applyFill="1" applyBorder="1" applyAlignment="1">
      <alignment horizontal="center"/>
    </xf>
    <xf numFmtId="0" fontId="18" fillId="10" borderId="13" xfId="0" applyFont="1" applyFill="1" applyBorder="1" applyProtection="1"/>
    <xf numFmtId="0" fontId="17" fillId="10" borderId="13" xfId="0" applyFont="1" applyFill="1" applyBorder="1" applyAlignment="1" applyProtection="1">
      <alignment horizontal="center"/>
      <protection locked="0"/>
    </xf>
    <xf numFmtId="0" fontId="15" fillId="10" borderId="10" xfId="0" applyFont="1" applyFill="1" applyBorder="1" applyAlignment="1" applyProtection="1">
      <alignment horizontal="left" indent="2"/>
    </xf>
    <xf numFmtId="0" fontId="15" fillId="10" borderId="11" xfId="0" applyFont="1" applyFill="1" applyBorder="1" applyAlignment="1" applyProtection="1">
      <alignment horizontal="left" indent="2"/>
    </xf>
    <xf numFmtId="0" fontId="15" fillId="10" borderId="12" xfId="0" applyFont="1" applyFill="1" applyBorder="1" applyAlignment="1" applyProtection="1">
      <alignment horizontal="left" indent="2"/>
    </xf>
    <xf numFmtId="10" fontId="15" fillId="10" borderId="13" xfId="0" applyNumberFormat="1" applyFont="1" applyFill="1" applyBorder="1" applyAlignment="1" applyProtection="1">
      <alignment horizontal="center"/>
      <protection locked="0"/>
    </xf>
    <xf numFmtId="41" fontId="15" fillId="10" borderId="10" xfId="0" applyNumberFormat="1" applyFont="1" applyFill="1" applyBorder="1" applyAlignment="1">
      <alignment horizontal="center"/>
    </xf>
    <xf numFmtId="41" fontId="15" fillId="10" borderId="12" xfId="0" applyNumberFormat="1" applyFont="1" applyFill="1" applyBorder="1" applyAlignment="1">
      <alignment horizontal="center"/>
    </xf>
    <xf numFmtId="0" fontId="18" fillId="10" borderId="13" xfId="0" applyFont="1" applyFill="1" applyBorder="1" applyAlignment="1" applyProtection="1">
      <alignment horizontal="center"/>
    </xf>
    <xf numFmtId="0" fontId="19" fillId="10" borderId="19" xfId="0" applyFont="1" applyFill="1" applyBorder="1" applyAlignment="1">
      <alignment horizont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41" fontId="18" fillId="8" borderId="10" xfId="0" applyNumberFormat="1" applyFont="1" applyFill="1" applyBorder="1" applyAlignment="1">
      <alignment horizontal="center"/>
    </xf>
    <xf numFmtId="41" fontId="18" fillId="8" borderId="12" xfId="0" applyNumberFormat="1" applyFont="1" applyFill="1" applyBorder="1" applyAlignment="1">
      <alignment horizontal="center"/>
    </xf>
    <xf numFmtId="0" fontId="18" fillId="8" borderId="17" xfId="0" applyFont="1" applyFill="1" applyBorder="1" applyAlignment="1" applyProtection="1">
      <alignment horizontal="left" indent="2"/>
    </xf>
    <xf numFmtId="0" fontId="18" fillId="8" borderId="0" xfId="0" applyFont="1" applyFill="1" applyBorder="1" applyAlignment="1" applyProtection="1">
      <alignment horizontal="left" indent="2"/>
    </xf>
    <xf numFmtId="0" fontId="18" fillId="8" borderId="18" xfId="0" applyFont="1" applyFill="1" applyBorder="1" applyAlignment="1" applyProtection="1">
      <alignment horizontal="left" indent="2"/>
    </xf>
    <xf numFmtId="0" fontId="17" fillId="10" borderId="10" xfId="0" applyFont="1" applyFill="1" applyBorder="1" applyAlignment="1">
      <alignment horizontal="left" indent="1"/>
    </xf>
    <xf numFmtId="0" fontId="17" fillId="10" borderId="11" xfId="0" applyFont="1" applyFill="1" applyBorder="1" applyAlignment="1">
      <alignment horizontal="left" indent="1"/>
    </xf>
    <xf numFmtId="0" fontId="17" fillId="10" borderId="12" xfId="0" applyFont="1" applyFill="1" applyBorder="1" applyAlignment="1">
      <alignment horizontal="left" indent="1"/>
    </xf>
    <xf numFmtId="41" fontId="17" fillId="10" borderId="10" xfId="0" applyNumberFormat="1" applyFont="1" applyFill="1" applyBorder="1" applyAlignment="1">
      <alignment horizontal="left"/>
    </xf>
    <xf numFmtId="41" fontId="17" fillId="10" borderId="12" xfId="0" applyNumberFormat="1" applyFont="1" applyFill="1" applyBorder="1" applyAlignment="1">
      <alignment horizontal="left"/>
    </xf>
    <xf numFmtId="0" fontId="11" fillId="4" borderId="4" xfId="4" applyFont="1" applyFill="1" applyBorder="1" applyAlignment="1" applyProtection="1">
      <alignment horizontal="left" wrapText="1"/>
      <protection locked="0"/>
    </xf>
    <xf numFmtId="0" fontId="11" fillId="4" borderId="5" xfId="4" applyFont="1" applyFill="1" applyBorder="1" applyAlignment="1" applyProtection="1">
      <alignment horizontal="left" wrapText="1"/>
      <protection locked="0"/>
    </xf>
    <xf numFmtId="0" fontId="11" fillId="4" borderId="6" xfId="4" applyFont="1" applyFill="1" applyBorder="1" applyAlignment="1" applyProtection="1">
      <alignment horizontal="left" wrapText="1"/>
      <protection locked="0"/>
    </xf>
    <xf numFmtId="0" fontId="7" fillId="4" borderId="7" xfId="0" applyFont="1" applyFill="1" applyBorder="1" applyAlignment="1">
      <alignment horizontal="left"/>
    </xf>
    <xf numFmtId="0" fontId="7" fillId="4" borderId="8" xfId="0" applyFont="1" applyFill="1" applyBorder="1" applyAlignment="1">
      <alignment horizontal="left"/>
    </xf>
    <xf numFmtId="0" fontId="7" fillId="4" borderId="9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/>
    </xf>
    <xf numFmtId="0" fontId="17" fillId="6" borderId="11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7" fillId="4" borderId="4" xfId="3" applyFont="1" applyFill="1" applyBorder="1" applyAlignment="1" applyProtection="1">
      <alignment horizontal="left" wrapText="1"/>
      <protection locked="0"/>
    </xf>
    <xf numFmtId="0" fontId="7" fillId="4" borderId="5" xfId="3" applyFont="1" applyFill="1" applyBorder="1" applyAlignment="1" applyProtection="1">
      <alignment horizontal="left" wrapText="1"/>
      <protection locked="0"/>
    </xf>
    <xf numFmtId="0" fontId="7" fillId="4" borderId="6" xfId="3" applyFont="1" applyFill="1" applyBorder="1" applyAlignment="1" applyProtection="1">
      <alignment horizontal="left" wrapText="1"/>
      <protection locked="0"/>
    </xf>
    <xf numFmtId="0" fontId="7" fillId="4" borderId="5" xfId="3" quotePrefix="1" applyFont="1" applyFill="1" applyBorder="1" applyAlignment="1" applyProtection="1">
      <alignment horizontal="left" wrapText="1"/>
      <protection locked="0"/>
    </xf>
    <xf numFmtId="0" fontId="7" fillId="4" borderId="6" xfId="3" quotePrefix="1" applyFont="1" applyFill="1" applyBorder="1" applyAlignment="1" applyProtection="1">
      <alignment horizontal="left" wrapText="1"/>
      <protection locked="0"/>
    </xf>
    <xf numFmtId="0" fontId="17" fillId="10" borderId="13" xfId="0" applyFont="1" applyFill="1" applyBorder="1" applyAlignment="1" applyProtection="1">
      <alignment horizontal="center"/>
    </xf>
    <xf numFmtId="0" fontId="18" fillId="8" borderId="14" xfId="0" applyFont="1" applyFill="1" applyBorder="1" applyAlignment="1" applyProtection="1">
      <alignment horizontal="left" indent="2"/>
    </xf>
    <xf numFmtId="0" fontId="18" fillId="8" borderId="15" xfId="0" applyFont="1" applyFill="1" applyBorder="1" applyAlignment="1" applyProtection="1">
      <alignment horizontal="left" indent="2"/>
    </xf>
    <xf numFmtId="0" fontId="18" fillId="8" borderId="16" xfId="0" applyFont="1" applyFill="1" applyBorder="1" applyAlignment="1" applyProtection="1">
      <alignment horizontal="left" indent="2"/>
    </xf>
    <xf numFmtId="41" fontId="18" fillId="8" borderId="10" xfId="0" applyNumberFormat="1" applyFont="1" applyFill="1" applyBorder="1" applyAlignment="1">
      <alignment horizontal="right" vertical="center"/>
    </xf>
    <xf numFmtId="41" fontId="18" fillId="8" borderId="12" xfId="0" applyNumberFormat="1" applyFont="1" applyFill="1" applyBorder="1" applyAlignment="1">
      <alignment horizontal="right" vertical="center"/>
    </xf>
    <xf numFmtId="0" fontId="17" fillId="10" borderId="10" xfId="0" applyFont="1" applyFill="1" applyBorder="1" applyAlignment="1" applyProtection="1">
      <alignment horizontal="left"/>
    </xf>
    <xf numFmtId="0" fontId="17" fillId="10" borderId="11" xfId="0" applyFont="1" applyFill="1" applyBorder="1" applyAlignment="1" applyProtection="1">
      <alignment horizontal="left"/>
    </xf>
    <xf numFmtId="0" fontId="17" fillId="10" borderId="12" xfId="0" applyFont="1" applyFill="1" applyBorder="1" applyAlignment="1" applyProtection="1">
      <alignment horizontal="left"/>
    </xf>
    <xf numFmtId="0" fontId="17" fillId="10" borderId="10" xfId="0" applyFont="1" applyFill="1" applyBorder="1" applyAlignment="1" applyProtection="1">
      <alignment horizontal="center"/>
    </xf>
    <xf numFmtId="0" fontId="17" fillId="10" borderId="12" xfId="0" applyFont="1" applyFill="1" applyBorder="1" applyAlignment="1" applyProtection="1">
      <alignment horizontal="center"/>
    </xf>
    <xf numFmtId="41" fontId="18" fillId="8" borderId="13" xfId="0" applyNumberFormat="1" applyFont="1" applyFill="1" applyBorder="1" applyAlignment="1">
      <alignment horizontal="center"/>
    </xf>
    <xf numFmtId="41" fontId="15" fillId="10" borderId="10" xfId="0" applyNumberFormat="1" applyFont="1" applyFill="1" applyBorder="1" applyAlignment="1">
      <alignment horizontal="center"/>
    </xf>
    <xf numFmtId="41" fontId="15" fillId="10" borderId="12" xfId="0" applyNumberFormat="1" applyFont="1" applyFill="1" applyBorder="1" applyAlignment="1">
      <alignment horizontal="center"/>
    </xf>
    <xf numFmtId="0" fontId="18" fillId="8" borderId="10" xfId="0" applyFont="1" applyFill="1" applyBorder="1" applyAlignment="1">
      <alignment horizontal="left" indent="2"/>
    </xf>
    <xf numFmtId="0" fontId="18" fillId="8" borderId="11" xfId="0" applyFont="1" applyFill="1" applyBorder="1" applyAlignment="1">
      <alignment horizontal="left" indent="2"/>
    </xf>
    <xf numFmtId="0" fontId="18" fillId="8" borderId="12" xfId="0" applyFont="1" applyFill="1" applyBorder="1" applyAlignment="1">
      <alignment horizontal="left" indent="2"/>
    </xf>
    <xf numFmtId="41" fontId="17" fillId="10" borderId="10" xfId="0" applyNumberFormat="1" applyFont="1" applyFill="1" applyBorder="1" applyAlignment="1">
      <alignment horizontal="center"/>
    </xf>
    <xf numFmtId="41" fontId="17" fillId="10" borderId="12" xfId="0" applyNumberFormat="1" applyFont="1" applyFill="1" applyBorder="1" applyAlignment="1">
      <alignment horizontal="center"/>
    </xf>
    <xf numFmtId="41" fontId="17" fillId="10" borderId="13" xfId="0" applyNumberFormat="1" applyFont="1" applyFill="1" applyBorder="1" applyAlignment="1">
      <alignment horizontal="center"/>
    </xf>
    <xf numFmtId="0" fontId="17" fillId="10" borderId="13" xfId="0" applyFont="1" applyFill="1" applyBorder="1" applyAlignment="1">
      <alignment horizontal="center"/>
    </xf>
    <xf numFmtId="0" fontId="18" fillId="8" borderId="19" xfId="0" applyFont="1" applyFill="1" applyBorder="1" applyAlignment="1" applyProtection="1">
      <alignment horizontal="left" indent="2"/>
    </xf>
    <xf numFmtId="0" fontId="18" fillId="8" borderId="20" xfId="0" applyFont="1" applyFill="1" applyBorder="1" applyAlignment="1" applyProtection="1">
      <alignment horizontal="left" indent="2"/>
    </xf>
    <xf numFmtId="0" fontId="18" fillId="8" borderId="21" xfId="0" applyFont="1" applyFill="1" applyBorder="1" applyAlignment="1" applyProtection="1">
      <alignment horizontal="left" indent="2"/>
    </xf>
    <xf numFmtId="15" fontId="9" fillId="9" borderId="0" xfId="2" applyNumberFormat="1" applyFont="1" applyFill="1" applyBorder="1" applyAlignment="1" applyProtection="1">
      <alignment horizontal="center"/>
      <protection locked="0"/>
    </xf>
    <xf numFmtId="0" fontId="9" fillId="9" borderId="0" xfId="2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9" fillId="0" borderId="23" xfId="0" applyFont="1" applyFill="1" applyBorder="1" applyAlignment="1" applyProtection="1">
      <alignment horizontal="center" vertical="center"/>
      <protection hidden="1"/>
    </xf>
    <xf numFmtId="0" fontId="9" fillId="0" borderId="24" xfId="0" applyFont="1" applyFill="1" applyBorder="1" applyAlignment="1" applyProtection="1">
      <alignment horizontal="center" vertical="center"/>
      <protection hidden="1"/>
    </xf>
    <xf numFmtId="0" fontId="9" fillId="0" borderId="25" xfId="0" applyFont="1" applyFill="1" applyBorder="1" applyAlignment="1" applyProtection="1">
      <alignment horizontal="center" vertical="center"/>
      <protection hidden="1"/>
    </xf>
    <xf numFmtId="0" fontId="14" fillId="10" borderId="34" xfId="0" applyFont="1" applyFill="1" applyBorder="1" applyAlignment="1">
      <alignment horizontal="center" vertical="center"/>
    </xf>
    <xf numFmtId="0" fontId="14" fillId="10" borderId="35" xfId="0" applyFont="1" applyFill="1" applyBorder="1" applyAlignment="1">
      <alignment horizontal="center" vertical="center"/>
    </xf>
    <xf numFmtId="0" fontId="14" fillId="10" borderId="36" xfId="0" applyFont="1" applyFill="1" applyBorder="1" applyAlignment="1">
      <alignment horizontal="center" vertical="center"/>
    </xf>
    <xf numFmtId="0" fontId="14" fillId="10" borderId="37" xfId="0" applyFont="1" applyFill="1" applyBorder="1" applyAlignment="1">
      <alignment horizontal="center" vertical="center"/>
    </xf>
    <xf numFmtId="0" fontId="14" fillId="10" borderId="38" xfId="0" applyFont="1" applyFill="1" applyBorder="1" applyAlignment="1">
      <alignment horizontal="center" vertical="center"/>
    </xf>
    <xf numFmtId="0" fontId="14" fillId="10" borderId="39" xfId="0" applyFont="1" applyFill="1" applyBorder="1" applyAlignment="1">
      <alignment horizontal="center" vertical="center"/>
    </xf>
    <xf numFmtId="0" fontId="9" fillId="0" borderId="33" xfId="2" applyFont="1" applyFill="1" applyBorder="1" applyAlignment="1" applyProtection="1">
      <alignment horizontal="center" vertical="top"/>
      <protection hidden="1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164" fontId="9" fillId="0" borderId="23" xfId="1" applyNumberFormat="1" applyFont="1" applyFill="1" applyBorder="1" applyAlignment="1" applyProtection="1">
      <alignment horizontal="center" vertical="center"/>
      <protection hidden="1"/>
    </xf>
    <xf numFmtId="164" fontId="9" fillId="0" borderId="24" xfId="1" applyNumberFormat="1" applyFont="1" applyFill="1" applyBorder="1" applyAlignment="1" applyProtection="1">
      <alignment horizontal="center" vertical="center"/>
      <protection hidden="1"/>
    </xf>
    <xf numFmtId="164" fontId="9" fillId="0" borderId="25" xfId="1" applyNumberFormat="1" applyFont="1" applyFill="1" applyBorder="1" applyAlignment="1" applyProtection="1">
      <alignment horizontal="center" vertical="center"/>
      <protection hidden="1"/>
    </xf>
    <xf numFmtId="0" fontId="17" fillId="10" borderId="10" xfId="0" applyFont="1" applyFill="1" applyBorder="1" applyAlignment="1">
      <alignment horizontal="center"/>
    </xf>
    <xf numFmtId="0" fontId="17" fillId="10" borderId="11" xfId="0" applyFont="1" applyFill="1" applyBorder="1" applyAlignment="1">
      <alignment horizontal="center"/>
    </xf>
    <xf numFmtId="0" fontId="17" fillId="10" borderId="12" xfId="0" applyFont="1" applyFill="1" applyBorder="1" applyAlignment="1">
      <alignment horizontal="center"/>
    </xf>
    <xf numFmtId="41" fontId="17" fillId="5" borderId="10" xfId="0" applyNumberFormat="1" applyFont="1" applyFill="1" applyBorder="1" applyAlignment="1" applyProtection="1">
      <alignment horizontal="center"/>
    </xf>
    <xf numFmtId="41" fontId="17" fillId="5" borderId="11" xfId="0" applyNumberFormat="1" applyFont="1" applyFill="1" applyBorder="1" applyAlignment="1" applyProtection="1">
      <alignment horizontal="center"/>
    </xf>
    <xf numFmtId="0" fontId="9" fillId="7" borderId="10" xfId="0" applyFont="1" applyFill="1" applyBorder="1" applyAlignment="1" applyProtection="1">
      <alignment horizontal="center"/>
    </xf>
    <xf numFmtId="0" fontId="9" fillId="7" borderId="11" xfId="0" applyFont="1" applyFill="1" applyBorder="1" applyAlignment="1" applyProtection="1">
      <alignment horizontal="center"/>
    </xf>
    <xf numFmtId="0" fontId="9" fillId="7" borderId="12" xfId="0" applyFont="1" applyFill="1" applyBorder="1" applyAlignment="1" applyProtection="1">
      <alignment horizontal="center"/>
    </xf>
    <xf numFmtId="0" fontId="8" fillId="7" borderId="10" xfId="0" applyFont="1" applyFill="1" applyBorder="1" applyAlignment="1" applyProtection="1">
      <alignment horizontal="left"/>
    </xf>
    <xf numFmtId="0" fontId="8" fillId="7" borderId="11" xfId="0" applyFont="1" applyFill="1" applyBorder="1" applyAlignment="1" applyProtection="1">
      <alignment horizontal="left"/>
    </xf>
    <xf numFmtId="0" fontId="12" fillId="0" borderId="33" xfId="0" applyFont="1" applyFill="1" applyBorder="1" applyAlignment="1" applyProtection="1">
      <alignment horizontal="center" vertical="top"/>
      <protection hidden="1"/>
    </xf>
    <xf numFmtId="0" fontId="12" fillId="0" borderId="23" xfId="0" applyFont="1" applyFill="1" applyBorder="1" applyAlignment="1" applyProtection="1">
      <alignment horizontal="center" vertical="top" wrapText="1"/>
      <protection hidden="1"/>
    </xf>
    <xf numFmtId="0" fontId="12" fillId="0" borderId="24" xfId="0" applyFont="1" applyFill="1" applyBorder="1" applyAlignment="1" applyProtection="1">
      <alignment horizontal="center" vertical="top" wrapText="1"/>
      <protection hidden="1"/>
    </xf>
    <xf numFmtId="0" fontId="12" fillId="0" borderId="25" xfId="0" applyFont="1" applyFill="1" applyBorder="1" applyAlignment="1" applyProtection="1">
      <alignment horizontal="center" vertical="top" wrapText="1"/>
      <protection hidden="1"/>
    </xf>
    <xf numFmtId="0" fontId="9" fillId="7" borderId="10" xfId="0" applyFont="1" applyFill="1" applyBorder="1" applyAlignment="1" applyProtection="1">
      <alignment horizontal="left"/>
    </xf>
    <xf numFmtId="0" fontId="9" fillId="7" borderId="11" xfId="0" applyFont="1" applyFill="1" applyBorder="1" applyAlignment="1" applyProtection="1">
      <alignment horizontal="left"/>
    </xf>
  </cellXfs>
  <cellStyles count="5">
    <cellStyle name="Check Cell" xfId="3" builtinId="23"/>
    <cellStyle name="Comma" xfId="1" builtinId="3"/>
    <cellStyle name="Hyperlink" xfId="4" builtinId="8"/>
    <cellStyle name="Input" xfId="2" builtinId="20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13229</xdr:colOff>
      <xdr:row>2</xdr:row>
      <xdr:rowOff>4762</xdr:rowOff>
    </xdr:from>
    <xdr:to>
      <xdr:col>18</xdr:col>
      <xdr:colOff>23812</xdr:colOff>
      <xdr:row>6</xdr:row>
      <xdr:rowOff>4762</xdr:rowOff>
    </xdr:to>
    <xdr:sp macro="" textlink="">
      <xdr:nvSpPr>
        <xdr:cNvPr id="2" name="Rectangle 1"/>
        <xdr:cNvSpPr/>
      </xdr:nvSpPr>
      <xdr:spPr bwMode="auto">
        <a:xfrm>
          <a:off x="394229" y="385762"/>
          <a:ext cx="11559646" cy="76200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id-ID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4</xdr:col>
      <xdr:colOff>473984</xdr:colOff>
      <xdr:row>1</xdr:row>
      <xdr:rowOff>190311</xdr:rowOff>
    </xdr:from>
    <xdr:to>
      <xdr:col>13</xdr:col>
      <xdr:colOff>559593</xdr:colOff>
      <xdr:row>5</xdr:row>
      <xdr:rowOff>142686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98109" y="380811"/>
          <a:ext cx="6314959" cy="714375"/>
        </a:xfrm>
        <a:prstGeom prst="rect">
          <a:avLst/>
        </a:prstGeom>
      </xdr:spPr>
    </xdr:pic>
    <xdr:clientData/>
  </xdr:twoCellAnchor>
  <xdr:twoCellAnchor editAs="oneCell">
    <xdr:from>
      <xdr:col>1</xdr:col>
      <xdr:colOff>691737</xdr:colOff>
      <xdr:row>46</xdr:row>
      <xdr:rowOff>71438</xdr:rowOff>
    </xdr:from>
    <xdr:to>
      <xdr:col>2</xdr:col>
      <xdr:colOff>642938</xdr:colOff>
      <xdr:row>48</xdr:row>
      <xdr:rowOff>84200</xdr:rowOff>
    </xdr:to>
    <xdr:pic>
      <xdr:nvPicPr>
        <xdr:cNvPr id="4" name="Picture 3" descr="TT wardoyo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2737" y="9739313"/>
          <a:ext cx="665576" cy="429481"/>
        </a:xfrm>
        <a:prstGeom prst="rect">
          <a:avLst/>
        </a:prstGeom>
      </xdr:spPr>
    </xdr:pic>
    <xdr:clientData/>
  </xdr:twoCellAnchor>
  <xdr:twoCellAnchor editAs="oneCell">
    <xdr:from>
      <xdr:col>6</xdr:col>
      <xdr:colOff>497680</xdr:colOff>
      <xdr:row>46</xdr:row>
      <xdr:rowOff>154781</xdr:rowOff>
    </xdr:from>
    <xdr:to>
      <xdr:col>7</xdr:col>
      <xdr:colOff>166688</xdr:colOff>
      <xdr:row>48</xdr:row>
      <xdr:rowOff>61914</xdr:rowOff>
    </xdr:to>
    <xdr:pic>
      <xdr:nvPicPr>
        <xdr:cNvPr id="5" name="Picture 4" descr="Stempel Kop.jpg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12493" y="9822656"/>
          <a:ext cx="311945" cy="323852"/>
        </a:xfrm>
        <a:prstGeom prst="rect">
          <a:avLst/>
        </a:prstGeom>
      </xdr:spPr>
    </xdr:pic>
    <xdr:clientData/>
  </xdr:twoCellAnchor>
  <xdr:twoCellAnchor editAs="oneCell">
    <xdr:from>
      <xdr:col>5</xdr:col>
      <xdr:colOff>642934</xdr:colOff>
      <xdr:row>46</xdr:row>
      <xdr:rowOff>59530</xdr:rowOff>
    </xdr:from>
    <xdr:to>
      <xdr:col>6</xdr:col>
      <xdr:colOff>464342</xdr:colOff>
      <xdr:row>48</xdr:row>
      <xdr:rowOff>130968</xdr:rowOff>
    </xdr:to>
    <xdr:pic>
      <xdr:nvPicPr>
        <xdr:cNvPr id="6" name="Picture 5" descr="TTD P' ARIEF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48134" y="9632155"/>
          <a:ext cx="535783" cy="481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tin@colorpak.co.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64"/>
  <sheetViews>
    <sheetView tabSelected="1" zoomScale="80" zoomScaleNormal="80" workbookViewId="0">
      <selection activeCell="S10" sqref="S10"/>
    </sheetView>
  </sheetViews>
  <sheetFormatPr defaultRowHeight="15"/>
  <cols>
    <col min="1" max="1" width="5.7109375" customWidth="1"/>
    <col min="2" max="4" width="10.7109375" customWidth="1"/>
    <col min="5" max="5" width="14.7109375" customWidth="1"/>
    <col min="6" max="6" width="10.7109375" customWidth="1"/>
    <col min="7" max="18" width="9.7109375" customWidth="1"/>
    <col min="19" max="19" width="21.85546875" customWidth="1"/>
    <col min="20" max="20" width="27.5703125" customWidth="1"/>
  </cols>
  <sheetData>
    <row r="2" spans="1:18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</row>
    <row r="3" spans="1:18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R3" s="3"/>
    </row>
    <row r="4" spans="1:18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3"/>
      <c r="O4" s="3"/>
      <c r="P4" s="3"/>
      <c r="Q4" s="3"/>
      <c r="R4" s="3"/>
    </row>
    <row r="5" spans="1:18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"/>
      <c r="O5" s="3"/>
      <c r="P5" s="3"/>
      <c r="Q5" s="3"/>
      <c r="R5" s="3"/>
    </row>
    <row r="6" spans="1:18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</row>
    <row r="7" spans="1:18" ht="15.75" thickBot="1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/>
      <c r="O7" s="3"/>
      <c r="P7" s="3"/>
      <c r="Q7" s="3"/>
      <c r="R7" s="3"/>
    </row>
    <row r="8" spans="1:18" ht="17.25" customHeight="1" thickTop="1" thickBot="1">
      <c r="A8" s="4"/>
      <c r="B8" s="6" t="s">
        <v>0</v>
      </c>
      <c r="C8" s="6"/>
      <c r="D8" s="110" t="s">
        <v>1</v>
      </c>
      <c r="E8" s="111"/>
      <c r="F8" s="111"/>
      <c r="G8" s="111"/>
      <c r="H8" s="111"/>
      <c r="I8" s="112"/>
      <c r="J8" s="7"/>
      <c r="K8" s="7"/>
      <c r="L8" s="99" t="s">
        <v>2</v>
      </c>
      <c r="M8" s="100"/>
      <c r="N8" s="100"/>
      <c r="O8" s="100"/>
      <c r="P8" s="100"/>
      <c r="Q8" s="100"/>
      <c r="R8" s="101"/>
    </row>
    <row r="9" spans="1:18" ht="17.25" customHeight="1" thickTop="1" thickBot="1">
      <c r="A9" s="4"/>
      <c r="B9" s="8" t="s">
        <v>3</v>
      </c>
      <c r="C9" s="7"/>
      <c r="D9" s="110" t="s">
        <v>1</v>
      </c>
      <c r="E9" s="113"/>
      <c r="F9" s="113"/>
      <c r="G9" s="113"/>
      <c r="H9" s="113"/>
      <c r="I9" s="114"/>
      <c r="J9" s="7"/>
      <c r="K9" s="7"/>
      <c r="L9" s="99" t="s">
        <v>60</v>
      </c>
      <c r="M9" s="100"/>
      <c r="N9" s="100"/>
      <c r="O9" s="100"/>
      <c r="P9" s="100"/>
      <c r="Q9" s="100"/>
      <c r="R9" s="101"/>
    </row>
    <row r="10" spans="1:18" ht="17.25" customHeight="1" thickTop="1" thickBot="1">
      <c r="A10" s="4"/>
      <c r="B10" s="6" t="s">
        <v>4</v>
      </c>
      <c r="C10" s="6"/>
      <c r="D10" s="110" t="s">
        <v>1</v>
      </c>
      <c r="E10" s="111"/>
      <c r="F10" s="111"/>
      <c r="G10" s="111"/>
      <c r="H10" s="111"/>
      <c r="I10" s="112"/>
      <c r="J10" s="7"/>
      <c r="K10" s="7"/>
      <c r="L10" s="99" t="s">
        <v>5</v>
      </c>
      <c r="M10" s="100"/>
      <c r="N10" s="100"/>
      <c r="O10" s="100"/>
      <c r="P10" s="100"/>
      <c r="Q10" s="100"/>
      <c r="R10" s="101"/>
    </row>
    <row r="11" spans="1:18" ht="17.25" customHeight="1" thickTop="1" thickBot="1">
      <c r="A11" s="4"/>
      <c r="B11" s="6" t="s">
        <v>6</v>
      </c>
      <c r="C11" s="6"/>
      <c r="D11" s="96" t="s">
        <v>1</v>
      </c>
      <c r="E11" s="97"/>
      <c r="F11" s="97"/>
      <c r="G11" s="97"/>
      <c r="H11" s="97"/>
      <c r="I11" s="98"/>
      <c r="J11" s="7"/>
      <c r="K11" s="7"/>
      <c r="L11" s="99" t="s">
        <v>59</v>
      </c>
      <c r="M11" s="100"/>
      <c r="N11" s="100"/>
      <c r="O11" s="100"/>
      <c r="P11" s="100"/>
      <c r="Q11" s="100"/>
      <c r="R11" s="101"/>
    </row>
    <row r="12" spans="1:18" ht="16.5" thickTop="1">
      <c r="A12" s="4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9"/>
      <c r="O12" s="9"/>
      <c r="P12" s="9"/>
      <c r="Q12" s="9"/>
      <c r="R12" s="9"/>
    </row>
    <row r="13" spans="1:18" ht="15.75">
      <c r="A13" s="4"/>
      <c r="B13" s="102" t="s">
        <v>7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</row>
    <row r="14" spans="1:18" ht="16.5" thickBot="1">
      <c r="A14" s="4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9"/>
      <c r="O14" s="9"/>
      <c r="P14" s="9"/>
      <c r="Q14" s="9"/>
      <c r="R14" s="9"/>
    </row>
    <row r="15" spans="1:18" ht="17.25" thickTop="1" thickBot="1">
      <c r="A15" s="4"/>
      <c r="B15" s="103" t="s">
        <v>8</v>
      </c>
      <c r="C15" s="104"/>
      <c r="D15" s="104"/>
      <c r="E15" s="104"/>
      <c r="F15" s="105"/>
      <c r="G15" s="106" t="s">
        <v>9</v>
      </c>
      <c r="H15" s="106"/>
      <c r="I15" s="106"/>
      <c r="J15" s="106"/>
      <c r="K15" s="106"/>
      <c r="L15" s="106"/>
      <c r="M15" s="107" t="s">
        <v>10</v>
      </c>
      <c r="N15" s="108"/>
      <c r="O15" s="108"/>
      <c r="P15" s="108"/>
      <c r="Q15" s="108"/>
      <c r="R15" s="109"/>
    </row>
    <row r="16" spans="1:18" ht="17.25" thickTop="1" thickBot="1">
      <c r="A16" s="10"/>
      <c r="B16" s="121" t="s">
        <v>65</v>
      </c>
      <c r="C16" s="122"/>
      <c r="D16" s="122"/>
      <c r="E16" s="123"/>
      <c r="F16" s="67"/>
      <c r="G16" s="124" t="s">
        <v>11</v>
      </c>
      <c r="H16" s="125"/>
      <c r="I16" s="115" t="s">
        <v>12</v>
      </c>
      <c r="J16" s="115"/>
      <c r="K16" s="124" t="s">
        <v>13</v>
      </c>
      <c r="L16" s="125"/>
      <c r="M16" s="124" t="s">
        <v>11</v>
      </c>
      <c r="N16" s="125"/>
      <c r="O16" s="115" t="s">
        <v>12</v>
      </c>
      <c r="P16" s="115"/>
      <c r="Q16" s="115" t="s">
        <v>14</v>
      </c>
      <c r="R16" s="115"/>
    </row>
    <row r="17" spans="1:18" ht="17.25" thickTop="1" thickBot="1">
      <c r="A17" s="4"/>
      <c r="B17" s="116" t="s">
        <v>15</v>
      </c>
      <c r="C17" s="117"/>
      <c r="D17" s="117"/>
      <c r="E17" s="118"/>
      <c r="F17" s="46"/>
      <c r="G17" s="119">
        <v>3355750</v>
      </c>
      <c r="H17" s="120"/>
      <c r="I17" s="119">
        <f>G17</f>
        <v>3355750</v>
      </c>
      <c r="J17" s="120"/>
      <c r="K17" s="119">
        <v>3355750</v>
      </c>
      <c r="L17" s="120"/>
      <c r="M17" s="119">
        <v>3355750</v>
      </c>
      <c r="N17" s="120"/>
      <c r="O17" s="119">
        <v>3355750</v>
      </c>
      <c r="P17" s="120"/>
      <c r="Q17" s="119">
        <v>3355750</v>
      </c>
      <c r="R17" s="120"/>
    </row>
    <row r="18" spans="1:18" ht="17.25" thickTop="1" thickBot="1">
      <c r="A18" s="4"/>
      <c r="B18" s="88" t="s">
        <v>66</v>
      </c>
      <c r="C18" s="89"/>
      <c r="D18" s="89"/>
      <c r="E18" s="90"/>
      <c r="F18" s="46"/>
      <c r="G18" s="86">
        <v>0</v>
      </c>
      <c r="H18" s="87"/>
      <c r="I18" s="126">
        <v>300000</v>
      </c>
      <c r="J18" s="126"/>
      <c r="K18" s="86">
        <v>1000000</v>
      </c>
      <c r="L18" s="87"/>
      <c r="M18" s="86">
        <v>0</v>
      </c>
      <c r="N18" s="87"/>
      <c r="O18" s="86">
        <v>300000</v>
      </c>
      <c r="P18" s="87"/>
      <c r="Q18" s="86">
        <v>1000000</v>
      </c>
      <c r="R18" s="87"/>
    </row>
    <row r="19" spans="1:18" ht="17.25" thickTop="1" thickBot="1">
      <c r="A19" s="4"/>
      <c r="B19" s="88" t="s">
        <v>67</v>
      </c>
      <c r="C19" s="89"/>
      <c r="D19" s="89"/>
      <c r="E19" s="90"/>
      <c r="F19" s="46"/>
      <c r="G19" s="65"/>
      <c r="H19" s="66"/>
      <c r="I19" s="65"/>
      <c r="J19" s="66"/>
      <c r="K19" s="86">
        <v>500000</v>
      </c>
      <c r="L19" s="87"/>
      <c r="M19" s="65"/>
      <c r="N19" s="66"/>
      <c r="O19" s="65"/>
      <c r="P19" s="66"/>
      <c r="Q19" s="86">
        <v>500000</v>
      </c>
      <c r="R19" s="87"/>
    </row>
    <row r="20" spans="1:18" ht="17.25" thickTop="1" thickBot="1">
      <c r="A20" s="4"/>
      <c r="B20" s="88" t="s">
        <v>68</v>
      </c>
      <c r="C20" s="89"/>
      <c r="D20" s="89"/>
      <c r="E20" s="90"/>
      <c r="F20" s="46"/>
      <c r="G20" s="86">
        <v>256200</v>
      </c>
      <c r="H20" s="87"/>
      <c r="I20" s="86">
        <v>256200</v>
      </c>
      <c r="J20" s="87"/>
      <c r="K20" s="86">
        <v>768600</v>
      </c>
      <c r="L20" s="87"/>
      <c r="M20" s="86">
        <v>256200</v>
      </c>
      <c r="N20" s="87"/>
      <c r="O20" s="86">
        <v>256200</v>
      </c>
      <c r="P20" s="87"/>
      <c r="Q20" s="86">
        <v>768600</v>
      </c>
      <c r="R20" s="87"/>
    </row>
    <row r="21" spans="1:18" ht="17.25" thickTop="1" thickBot="1">
      <c r="A21" s="4"/>
      <c r="B21" s="88" t="s">
        <v>16</v>
      </c>
      <c r="C21" s="89"/>
      <c r="D21" s="89"/>
      <c r="E21" s="90"/>
      <c r="F21" s="46"/>
      <c r="G21" s="86">
        <v>0</v>
      </c>
      <c r="H21" s="87"/>
      <c r="I21" s="86">
        <v>0</v>
      </c>
      <c r="J21" s="87"/>
      <c r="K21" s="86">
        <v>0</v>
      </c>
      <c r="L21" s="87"/>
      <c r="M21" s="86">
        <v>189000</v>
      </c>
      <c r="N21" s="87"/>
      <c r="O21" s="86">
        <v>189000</v>
      </c>
      <c r="P21" s="87"/>
      <c r="Q21" s="86">
        <v>0</v>
      </c>
      <c r="R21" s="87"/>
    </row>
    <row r="22" spans="1:18" ht="17.25" thickTop="1" thickBot="1">
      <c r="A22" s="4"/>
      <c r="B22" s="91" t="s">
        <v>64</v>
      </c>
      <c r="C22" s="92"/>
      <c r="D22" s="92"/>
      <c r="E22" s="93"/>
      <c r="F22" s="68" t="s">
        <v>17</v>
      </c>
      <c r="G22" s="94">
        <f>SUM(G17:H21)</f>
        <v>3611950</v>
      </c>
      <c r="H22" s="95"/>
      <c r="I22" s="94">
        <f>SUM(I17:J21)</f>
        <v>3911950</v>
      </c>
      <c r="J22" s="95"/>
      <c r="K22" s="94">
        <f>SUM(K17:L21)</f>
        <v>5624350</v>
      </c>
      <c r="L22" s="95"/>
      <c r="M22" s="94">
        <f>SUM(M17:N21)</f>
        <v>3800950</v>
      </c>
      <c r="N22" s="95"/>
      <c r="O22" s="94">
        <f>SUM(O17:P21)</f>
        <v>4100950</v>
      </c>
      <c r="P22" s="95"/>
      <c r="Q22" s="94">
        <f>SUM(Q17:R21)</f>
        <v>5624350</v>
      </c>
      <c r="R22" s="95"/>
    </row>
    <row r="23" spans="1:18" ht="17.25" thickTop="1" thickBot="1">
      <c r="A23" s="4"/>
      <c r="B23" s="38"/>
      <c r="C23" s="38"/>
      <c r="D23" s="38"/>
      <c r="E23" s="38"/>
      <c r="F23" s="39"/>
      <c r="G23" s="40"/>
      <c r="H23" s="41"/>
      <c r="I23" s="40"/>
      <c r="J23" s="41"/>
      <c r="K23" s="40"/>
      <c r="L23" s="41"/>
      <c r="M23" s="40"/>
      <c r="N23" s="41"/>
      <c r="O23" s="40"/>
      <c r="P23" s="41"/>
      <c r="Q23" s="40"/>
      <c r="R23" s="41"/>
    </row>
    <row r="24" spans="1:18" ht="16.5" thickTop="1" thickBot="1">
      <c r="B24" s="69" t="s">
        <v>61</v>
      </c>
      <c r="C24" s="70"/>
      <c r="D24" s="70"/>
      <c r="E24" s="71"/>
      <c r="F24" s="72"/>
      <c r="G24" s="73"/>
      <c r="H24" s="74"/>
      <c r="I24" s="127"/>
      <c r="J24" s="128"/>
      <c r="K24" s="127"/>
      <c r="L24" s="128"/>
      <c r="M24" s="127"/>
      <c r="N24" s="128"/>
      <c r="O24" s="127"/>
      <c r="P24" s="128"/>
      <c r="Q24" s="127"/>
      <c r="R24" s="128"/>
    </row>
    <row r="25" spans="1:18" ht="17.25" thickTop="1" thickBot="1">
      <c r="B25" s="42" t="s">
        <v>54</v>
      </c>
      <c r="C25" s="43"/>
      <c r="D25" s="43"/>
      <c r="E25" s="44"/>
      <c r="F25" s="45">
        <v>8.8999999999999999E-3</v>
      </c>
      <c r="G25" s="86">
        <f>$F$25*3355750</f>
        <v>29866.174999999999</v>
      </c>
      <c r="H25" s="87"/>
      <c r="I25" s="86">
        <f t="shared" ref="I25" si="0">$F$25*3355750</f>
        <v>29866.174999999999</v>
      </c>
      <c r="J25" s="87"/>
      <c r="K25" s="86">
        <f t="shared" ref="K25" si="1">$F$25*3355750</f>
        <v>29866.174999999999</v>
      </c>
      <c r="L25" s="87"/>
      <c r="M25" s="86">
        <f t="shared" ref="M25" si="2">$F$25*3355750</f>
        <v>29866.174999999999</v>
      </c>
      <c r="N25" s="87"/>
      <c r="O25" s="86">
        <f t="shared" ref="O25" si="3">$F$25*3355750</f>
        <v>29866.174999999999</v>
      </c>
      <c r="P25" s="87"/>
      <c r="Q25" s="86">
        <f t="shared" ref="Q25" si="4">$F$25*3355750</f>
        <v>29866.174999999999</v>
      </c>
      <c r="R25" s="87"/>
    </row>
    <row r="26" spans="1:18" ht="17.25" thickTop="1" thickBot="1">
      <c r="B26" s="42" t="s">
        <v>55</v>
      </c>
      <c r="C26" s="43"/>
      <c r="D26" s="43"/>
      <c r="E26" s="44"/>
      <c r="F26" s="45">
        <v>3.6999999999999998E-2</v>
      </c>
      <c r="G26" s="86">
        <f>$F$26*3355750</f>
        <v>124162.75</v>
      </c>
      <c r="H26" s="87"/>
      <c r="I26" s="86">
        <f t="shared" ref="I26" si="5">$F$26*3355750</f>
        <v>124162.75</v>
      </c>
      <c r="J26" s="87"/>
      <c r="K26" s="86">
        <f t="shared" ref="K26" si="6">$F$26*3355750</f>
        <v>124162.75</v>
      </c>
      <c r="L26" s="87"/>
      <c r="M26" s="86">
        <f t="shared" ref="M26" si="7">$F$26*3355750</f>
        <v>124162.75</v>
      </c>
      <c r="N26" s="87"/>
      <c r="O26" s="86">
        <f t="shared" ref="O26" si="8">$F$26*3355750</f>
        <v>124162.75</v>
      </c>
      <c r="P26" s="87"/>
      <c r="Q26" s="86">
        <f t="shared" ref="Q26" si="9">$F$26*3355750</f>
        <v>124162.75</v>
      </c>
      <c r="R26" s="87"/>
    </row>
    <row r="27" spans="1:18" ht="17.25" thickTop="1" thickBot="1">
      <c r="B27" s="42" t="s">
        <v>56</v>
      </c>
      <c r="C27" s="43"/>
      <c r="D27" s="43"/>
      <c r="E27" s="44"/>
      <c r="F27" s="45">
        <v>3.0000000000000001E-3</v>
      </c>
      <c r="G27" s="86">
        <f>$F$27*3355750</f>
        <v>10067.25</v>
      </c>
      <c r="H27" s="87"/>
      <c r="I27" s="86">
        <f t="shared" ref="I27" si="10">$F$27*3355750</f>
        <v>10067.25</v>
      </c>
      <c r="J27" s="87"/>
      <c r="K27" s="86">
        <f t="shared" ref="K27" si="11">$F$27*3355750</f>
        <v>10067.25</v>
      </c>
      <c r="L27" s="87"/>
      <c r="M27" s="86">
        <f t="shared" ref="M27" si="12">$F$27*3355750</f>
        <v>10067.25</v>
      </c>
      <c r="N27" s="87"/>
      <c r="O27" s="86">
        <f t="shared" ref="O27" si="13">$F$27*3355750</f>
        <v>10067.25</v>
      </c>
      <c r="P27" s="87"/>
      <c r="Q27" s="86">
        <f t="shared" ref="Q27" si="14">$F$27*3355750</f>
        <v>10067.25</v>
      </c>
      <c r="R27" s="87"/>
    </row>
    <row r="28" spans="1:18" ht="17.25" thickTop="1" thickBot="1">
      <c r="B28" s="42" t="s">
        <v>57</v>
      </c>
      <c r="C28" s="43"/>
      <c r="D28" s="43"/>
      <c r="E28" s="44"/>
      <c r="F28" s="45">
        <v>0.02</v>
      </c>
      <c r="G28" s="86">
        <f>$F$28*3355750</f>
        <v>67115</v>
      </c>
      <c r="H28" s="87"/>
      <c r="I28" s="86">
        <f t="shared" ref="I28" si="15">$F$28*3355750</f>
        <v>67115</v>
      </c>
      <c r="J28" s="87"/>
      <c r="K28" s="86">
        <f t="shared" ref="K28" si="16">$F$28*3355750</f>
        <v>67115</v>
      </c>
      <c r="L28" s="87"/>
      <c r="M28" s="86">
        <f t="shared" ref="M28" si="17">$F$28*3355750</f>
        <v>67115</v>
      </c>
      <c r="N28" s="87"/>
      <c r="O28" s="86">
        <f t="shared" ref="O28" si="18">$F$28*3355750</f>
        <v>67115</v>
      </c>
      <c r="P28" s="87"/>
      <c r="Q28" s="86">
        <f t="shared" ref="Q28" si="19">$F$28*3355750</f>
        <v>67115</v>
      </c>
      <c r="R28" s="87"/>
    </row>
    <row r="29" spans="1:18" ht="17.25" thickTop="1" thickBot="1">
      <c r="B29" s="42" t="s">
        <v>58</v>
      </c>
      <c r="C29" s="43"/>
      <c r="D29" s="43"/>
      <c r="E29" s="44"/>
      <c r="F29" s="45">
        <v>0.04</v>
      </c>
      <c r="G29" s="86">
        <f>$F$29*3355750</f>
        <v>134230</v>
      </c>
      <c r="H29" s="87"/>
      <c r="I29" s="86">
        <f>$F$29*3355750</f>
        <v>134230</v>
      </c>
      <c r="J29" s="87"/>
      <c r="K29" s="86">
        <f>$F$29*3355750</f>
        <v>134230</v>
      </c>
      <c r="L29" s="87"/>
      <c r="M29" s="86">
        <f>$F$29*3355750</f>
        <v>134230</v>
      </c>
      <c r="N29" s="87"/>
      <c r="O29" s="86">
        <f>$F$29*3355750</f>
        <v>134230</v>
      </c>
      <c r="P29" s="87"/>
      <c r="Q29" s="86">
        <f>$F$29*3355750</f>
        <v>134230</v>
      </c>
      <c r="R29" s="87"/>
    </row>
    <row r="30" spans="1:18" ht="17.25" thickTop="1" thickBot="1">
      <c r="B30" s="42" t="s">
        <v>62</v>
      </c>
      <c r="C30" s="43"/>
      <c r="D30" s="43"/>
      <c r="E30" s="44"/>
      <c r="F30" s="45" t="s">
        <v>63</v>
      </c>
      <c r="G30" s="86">
        <f>(125000*15)/12</f>
        <v>156250</v>
      </c>
      <c r="H30" s="87"/>
      <c r="I30" s="86">
        <f>G30</f>
        <v>156250</v>
      </c>
      <c r="J30" s="87"/>
      <c r="K30" s="86">
        <f>I30</f>
        <v>156250</v>
      </c>
      <c r="L30" s="87"/>
      <c r="M30" s="86">
        <f>K30</f>
        <v>156250</v>
      </c>
      <c r="N30" s="87"/>
      <c r="O30" s="86">
        <f>M30</f>
        <v>156250</v>
      </c>
      <c r="P30" s="87"/>
      <c r="Q30" s="86">
        <f>O30</f>
        <v>156250</v>
      </c>
      <c r="R30" s="87"/>
    </row>
    <row r="31" spans="1:18" ht="17.25" thickTop="1" thickBot="1">
      <c r="B31" s="42" t="s">
        <v>18</v>
      </c>
      <c r="C31" s="43"/>
      <c r="D31" s="43"/>
      <c r="E31" s="44"/>
      <c r="F31" s="46" t="s">
        <v>19</v>
      </c>
      <c r="G31" s="86">
        <f>(G17+G18)/12</f>
        <v>279645.83333333331</v>
      </c>
      <c r="H31" s="87"/>
      <c r="I31" s="86">
        <f>(I17+I18)/12</f>
        <v>304645.83333333331</v>
      </c>
      <c r="J31" s="87"/>
      <c r="K31" s="86">
        <f>(K17+K18)/12</f>
        <v>362979.16666666669</v>
      </c>
      <c r="L31" s="87"/>
      <c r="M31" s="86">
        <f>(M17+M18)/12</f>
        <v>279645.83333333331</v>
      </c>
      <c r="N31" s="87"/>
      <c r="O31" s="86">
        <f>(O17+O18)/12</f>
        <v>304645.83333333331</v>
      </c>
      <c r="P31" s="87"/>
      <c r="Q31" s="86">
        <f>(Q17+Q18)/12</f>
        <v>362979.16666666669</v>
      </c>
      <c r="R31" s="87"/>
    </row>
    <row r="32" spans="1:18" ht="17.25" thickTop="1" thickBot="1">
      <c r="B32" s="47" t="s">
        <v>20</v>
      </c>
      <c r="C32" s="48"/>
      <c r="D32" s="48"/>
      <c r="E32" s="49"/>
      <c r="F32" s="46">
        <v>900000</v>
      </c>
      <c r="G32" s="86">
        <f>$F$32/12</f>
        <v>75000</v>
      </c>
      <c r="H32" s="87"/>
      <c r="I32" s="86">
        <f t="shared" ref="I32" si="20">$F$32/12</f>
        <v>75000</v>
      </c>
      <c r="J32" s="87"/>
      <c r="K32" s="86">
        <f t="shared" ref="K32" si="21">$F$32/12</f>
        <v>75000</v>
      </c>
      <c r="L32" s="87"/>
      <c r="M32" s="86">
        <f t="shared" ref="M32" si="22">$F$32/12</f>
        <v>75000</v>
      </c>
      <c r="N32" s="87"/>
      <c r="O32" s="86">
        <f t="shared" ref="O32" si="23">$F$32/12</f>
        <v>75000</v>
      </c>
      <c r="P32" s="87"/>
      <c r="Q32" s="86">
        <f t="shared" ref="Q32" si="24">$F$32/12</f>
        <v>75000</v>
      </c>
      <c r="R32" s="87"/>
    </row>
    <row r="33" spans="1:19" ht="17.25" thickTop="1" thickBot="1">
      <c r="A33" s="4"/>
      <c r="B33" s="50"/>
      <c r="C33" s="50"/>
      <c r="D33" s="50"/>
      <c r="E33" s="51"/>
      <c r="F33" s="52"/>
      <c r="G33" s="53"/>
      <c r="H33" s="51"/>
      <c r="I33" s="54"/>
      <c r="J33" s="54"/>
      <c r="K33" s="54"/>
      <c r="L33" s="54"/>
      <c r="M33" s="54"/>
      <c r="N33" s="54"/>
      <c r="O33" s="54"/>
      <c r="P33" s="54"/>
      <c r="Q33" s="53"/>
      <c r="R33" s="51"/>
    </row>
    <row r="34" spans="1:19" ht="17.25" thickTop="1" thickBot="1">
      <c r="A34" s="4"/>
      <c r="B34" s="116" t="s">
        <v>21</v>
      </c>
      <c r="C34" s="117"/>
      <c r="D34" s="117"/>
      <c r="E34" s="118"/>
      <c r="F34" s="55"/>
      <c r="G34" s="86">
        <v>50000</v>
      </c>
      <c r="H34" s="87"/>
      <c r="I34" s="86">
        <v>50000</v>
      </c>
      <c r="J34" s="87"/>
      <c r="K34" s="86">
        <v>50000</v>
      </c>
      <c r="L34" s="87"/>
      <c r="M34" s="86">
        <v>50000</v>
      </c>
      <c r="N34" s="87"/>
      <c r="O34" s="86">
        <v>50000</v>
      </c>
      <c r="P34" s="87"/>
      <c r="Q34" s="86">
        <v>50000</v>
      </c>
      <c r="R34" s="87"/>
    </row>
    <row r="35" spans="1:19" ht="17.25" thickTop="1" thickBot="1">
      <c r="A35" s="4"/>
      <c r="B35" s="88" t="s">
        <v>22</v>
      </c>
      <c r="C35" s="89"/>
      <c r="D35" s="89"/>
      <c r="E35" s="90"/>
      <c r="F35" s="55"/>
      <c r="G35" s="86">
        <v>100000</v>
      </c>
      <c r="H35" s="87"/>
      <c r="I35" s="86">
        <f>G35</f>
        <v>100000</v>
      </c>
      <c r="J35" s="87"/>
      <c r="K35" s="86">
        <f>I35</f>
        <v>100000</v>
      </c>
      <c r="L35" s="87"/>
      <c r="M35" s="86">
        <f>K35</f>
        <v>100000</v>
      </c>
      <c r="N35" s="87"/>
      <c r="O35" s="86">
        <f>M35</f>
        <v>100000</v>
      </c>
      <c r="P35" s="87"/>
      <c r="Q35" s="86">
        <f>O35</f>
        <v>100000</v>
      </c>
      <c r="R35" s="87"/>
    </row>
    <row r="36" spans="1:19" ht="17.25" thickTop="1" thickBot="1">
      <c r="A36" s="4"/>
      <c r="B36" s="136" t="s">
        <v>23</v>
      </c>
      <c r="C36" s="137"/>
      <c r="D36" s="137"/>
      <c r="E36" s="138"/>
      <c r="F36" s="55"/>
      <c r="G36" s="86" t="s">
        <v>1</v>
      </c>
      <c r="H36" s="87"/>
      <c r="I36" s="126" t="str">
        <f>G36</f>
        <v>-</v>
      </c>
      <c r="J36" s="126"/>
      <c r="K36" s="86" t="str">
        <f>G36</f>
        <v>-</v>
      </c>
      <c r="L36" s="87"/>
      <c r="M36" s="86" t="str">
        <f>G36</f>
        <v>-</v>
      </c>
      <c r="N36" s="87"/>
      <c r="O36" s="86" t="str">
        <f>G36</f>
        <v>-</v>
      </c>
      <c r="P36" s="87"/>
      <c r="Q36" s="86" t="str">
        <f>G36</f>
        <v>-</v>
      </c>
      <c r="R36" s="87"/>
    </row>
    <row r="37" spans="1:19" ht="17.25" thickTop="1" thickBot="1">
      <c r="A37" s="4"/>
      <c r="B37" s="50"/>
      <c r="C37" s="50"/>
      <c r="D37" s="50"/>
      <c r="E37" s="50"/>
      <c r="F37" s="56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</row>
    <row r="38" spans="1:19" ht="17.25" thickTop="1" thickBot="1">
      <c r="A38" s="4"/>
      <c r="B38" s="91" t="s">
        <v>24</v>
      </c>
      <c r="C38" s="92"/>
      <c r="D38" s="92"/>
      <c r="E38" s="93"/>
      <c r="F38" s="75">
        <v>1</v>
      </c>
      <c r="G38" s="132">
        <f>SUM(G22:$H$36)</f>
        <v>4638287.0083333328</v>
      </c>
      <c r="H38" s="133"/>
      <c r="I38" s="134">
        <f>SUM(I22:J36)</f>
        <v>4963287.0083333328</v>
      </c>
      <c r="J38" s="135"/>
      <c r="K38" s="132">
        <f t="shared" ref="K38" si="25">SUM(K22:L36)</f>
        <v>6734020.3416666668</v>
      </c>
      <c r="L38" s="133"/>
      <c r="M38" s="132">
        <f t="shared" ref="M38" si="26">SUM(M22:N36)</f>
        <v>4827287.0083333328</v>
      </c>
      <c r="N38" s="133"/>
      <c r="O38" s="132">
        <f t="shared" ref="O38" si="27">SUM(O22:P36)</f>
        <v>5152287.0083333328</v>
      </c>
      <c r="P38" s="133"/>
      <c r="Q38" s="132">
        <f>SUM(Q22:R36)</f>
        <v>6734020.3416666668</v>
      </c>
      <c r="R38" s="133"/>
    </row>
    <row r="39" spans="1:19" ht="17.25" thickTop="1" thickBot="1">
      <c r="A39" s="4"/>
      <c r="B39" s="129" t="s">
        <v>25</v>
      </c>
      <c r="C39" s="130"/>
      <c r="D39" s="130"/>
      <c r="E39" s="131"/>
      <c r="F39" s="57">
        <v>0.13</v>
      </c>
      <c r="G39" s="86">
        <f>G38*$F$39</f>
        <v>602977.31108333333</v>
      </c>
      <c r="H39" s="87"/>
      <c r="I39" s="86">
        <f t="shared" ref="I39" si="28">I38*$F$39</f>
        <v>645227.31108333333</v>
      </c>
      <c r="J39" s="87"/>
      <c r="K39" s="86">
        <f t="shared" ref="K39" si="29">K38*$F$39</f>
        <v>875422.64441666671</v>
      </c>
      <c r="L39" s="87"/>
      <c r="M39" s="86">
        <f t="shared" ref="M39" si="30">M38*$F$39</f>
        <v>627547.31108333333</v>
      </c>
      <c r="N39" s="87"/>
      <c r="O39" s="86">
        <f t="shared" ref="O39" si="31">O38*$F$39</f>
        <v>669797.31108333333</v>
      </c>
      <c r="P39" s="87"/>
      <c r="Q39" s="86">
        <f>Q38*$F$39</f>
        <v>875422.64441666671</v>
      </c>
      <c r="R39" s="87"/>
    </row>
    <row r="40" spans="1:19" ht="17.25" thickTop="1" thickBot="1">
      <c r="A40" s="4"/>
      <c r="B40" s="58"/>
      <c r="C40" s="59"/>
      <c r="D40" s="59"/>
      <c r="E40" s="60" t="s">
        <v>26</v>
      </c>
      <c r="F40" s="61">
        <v>0.1</v>
      </c>
      <c r="G40" s="86">
        <f>G39*$F$40</f>
        <v>60297.731108333333</v>
      </c>
      <c r="H40" s="87"/>
      <c r="I40" s="86">
        <f t="shared" ref="I40" si="32">I39*$F$40</f>
        <v>64522.731108333333</v>
      </c>
      <c r="J40" s="87"/>
      <c r="K40" s="86">
        <f t="shared" ref="K40" si="33">K39*$F$40</f>
        <v>87542.264441666674</v>
      </c>
      <c r="L40" s="87"/>
      <c r="M40" s="86">
        <f t="shared" ref="M40" si="34">M39*$F$40</f>
        <v>62754.731108333333</v>
      </c>
      <c r="N40" s="87"/>
      <c r="O40" s="86">
        <f t="shared" ref="O40" si="35">O39*$F$40</f>
        <v>66979.731108333333</v>
      </c>
      <c r="P40" s="87"/>
      <c r="Q40" s="86">
        <f>Q39*$F$40</f>
        <v>87542.264441666674</v>
      </c>
      <c r="R40" s="87"/>
    </row>
    <row r="41" spans="1:19" ht="17.25" thickTop="1" thickBot="1">
      <c r="A41" s="4"/>
      <c r="B41" s="62"/>
      <c r="C41" s="50"/>
      <c r="D41" s="50"/>
      <c r="E41" s="60" t="s">
        <v>27</v>
      </c>
      <c r="F41" s="61">
        <v>0.02</v>
      </c>
      <c r="G41" s="86">
        <f>-(G39*$F$41)</f>
        <v>-12059.546221666667</v>
      </c>
      <c r="H41" s="87"/>
      <c r="I41" s="86">
        <f t="shared" ref="I41" si="36">-(I39*$F$41)</f>
        <v>-12904.546221666667</v>
      </c>
      <c r="J41" s="87"/>
      <c r="K41" s="86">
        <f t="shared" ref="K41" si="37">-(K39*$F$41)</f>
        <v>-17508.452888333333</v>
      </c>
      <c r="L41" s="87"/>
      <c r="M41" s="86">
        <f t="shared" ref="M41" si="38">-(M39*$F$41)</f>
        <v>-12550.946221666667</v>
      </c>
      <c r="N41" s="87"/>
      <c r="O41" s="86">
        <f t="shared" ref="O41" si="39">-(O39*$F$41)</f>
        <v>-13395.946221666667</v>
      </c>
      <c r="P41" s="87"/>
      <c r="Q41" s="86">
        <f>-(Q39*$F$41)</f>
        <v>-17508.452888333333</v>
      </c>
      <c r="R41" s="87"/>
    </row>
    <row r="42" spans="1:19" ht="17.25" thickTop="1" thickBot="1">
      <c r="A42" s="4"/>
      <c r="B42" s="91" t="s">
        <v>28</v>
      </c>
      <c r="C42" s="92"/>
      <c r="D42" s="92"/>
      <c r="E42" s="93"/>
      <c r="F42" s="76" t="s">
        <v>29</v>
      </c>
      <c r="G42" s="132">
        <f>SUM(G38:H41)</f>
        <v>5289502.5043033324</v>
      </c>
      <c r="H42" s="133"/>
      <c r="I42" s="132">
        <f t="shared" ref="I42" si="40">SUM(I38:J41)</f>
        <v>5660132.5043033324</v>
      </c>
      <c r="J42" s="133"/>
      <c r="K42" s="132">
        <f t="shared" ref="K42" si="41">SUM(K38:L41)</f>
        <v>7679476.7976366673</v>
      </c>
      <c r="L42" s="133"/>
      <c r="M42" s="132">
        <f t="shared" ref="M42" si="42">SUM(M38:N41)</f>
        <v>5505038.104303333</v>
      </c>
      <c r="N42" s="133"/>
      <c r="O42" s="132">
        <f t="shared" ref="O42" si="43">SUM(O38:P41)</f>
        <v>5875668.104303333</v>
      </c>
      <c r="P42" s="133"/>
      <c r="Q42" s="132">
        <f t="shared" ref="Q42" si="44">SUM(Q38:R41)</f>
        <v>7679476.7976366673</v>
      </c>
      <c r="R42" s="133"/>
    </row>
    <row r="43" spans="1:19" ht="17.25" thickTop="1" thickBot="1">
      <c r="B43" s="158" t="s">
        <v>30</v>
      </c>
      <c r="C43" s="159"/>
      <c r="D43" s="159"/>
      <c r="E43" s="159"/>
      <c r="F43" s="160"/>
      <c r="G43" s="161">
        <f>ROUND(G42/1000,0)*1000</f>
        <v>5290000</v>
      </c>
      <c r="H43" s="162"/>
      <c r="I43" s="161">
        <f t="shared" ref="I43" si="45">ROUND(I42/1000,0)*1000</f>
        <v>5660000</v>
      </c>
      <c r="J43" s="162"/>
      <c r="K43" s="161">
        <f t="shared" ref="K43" si="46">ROUND(K42/1000,0)*1000</f>
        <v>7679000</v>
      </c>
      <c r="L43" s="162"/>
      <c r="M43" s="161">
        <f t="shared" ref="M43" si="47">ROUND(M42/1000,0)*1000</f>
        <v>5505000</v>
      </c>
      <c r="N43" s="162"/>
      <c r="O43" s="161">
        <f t="shared" ref="O43" si="48">ROUND(O42/1000,0)*1000</f>
        <v>5876000</v>
      </c>
      <c r="P43" s="162"/>
      <c r="Q43" s="161">
        <f t="shared" ref="Q43" si="49">ROUND(Q42/1000,0)*1000</f>
        <v>7679000</v>
      </c>
      <c r="R43" s="162"/>
      <c r="S43" s="11"/>
    </row>
    <row r="44" spans="1:19" ht="15.75" thickTop="1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9" ht="16.5" thickBot="1">
      <c r="B45" s="12" t="s">
        <v>31</v>
      </c>
      <c r="C45" s="139">
        <v>42736</v>
      </c>
      <c r="D45" s="140"/>
      <c r="E45" s="13"/>
      <c r="F45" s="7"/>
      <c r="G45" s="7"/>
      <c r="H45" s="7"/>
      <c r="I45" s="7"/>
      <c r="J45" s="7"/>
      <c r="K45" s="7"/>
      <c r="L45" s="7"/>
      <c r="M45" s="3"/>
      <c r="N45" s="3"/>
      <c r="O45" s="3"/>
      <c r="P45" s="3"/>
      <c r="Q45" s="3"/>
      <c r="R45" s="3"/>
    </row>
    <row r="46" spans="1:19" ht="15.75">
      <c r="B46" s="141" t="s">
        <v>32</v>
      </c>
      <c r="C46" s="141"/>
      <c r="D46" s="141"/>
      <c r="E46" s="14"/>
      <c r="F46" s="142" t="s">
        <v>32</v>
      </c>
      <c r="G46" s="143"/>
      <c r="H46" s="144"/>
      <c r="I46" s="142" t="s">
        <v>33</v>
      </c>
      <c r="J46" s="143"/>
      <c r="K46" s="144"/>
      <c r="M46" s="145" t="s">
        <v>53</v>
      </c>
      <c r="N46" s="146"/>
      <c r="O46" s="146"/>
      <c r="P46" s="146"/>
      <c r="Q46" s="146"/>
      <c r="R46" s="147"/>
    </row>
    <row r="47" spans="1:19" ht="16.5" thickBot="1">
      <c r="B47" s="14"/>
      <c r="C47" s="14"/>
      <c r="D47" s="15"/>
      <c r="E47" s="14"/>
      <c r="F47" s="16"/>
      <c r="G47" s="5"/>
      <c r="H47" s="17"/>
      <c r="I47" s="18"/>
      <c r="J47" s="5"/>
      <c r="K47" s="17"/>
      <c r="M47" s="148"/>
      <c r="N47" s="149"/>
      <c r="O47" s="149"/>
      <c r="P47" s="149"/>
      <c r="Q47" s="149"/>
      <c r="R47" s="150"/>
    </row>
    <row r="48" spans="1:19" ht="15.75">
      <c r="B48" s="14"/>
      <c r="C48" s="14"/>
      <c r="D48" s="15"/>
      <c r="E48" s="14"/>
      <c r="F48" s="19"/>
      <c r="G48" s="2"/>
      <c r="H48" s="20"/>
      <c r="I48" s="21"/>
      <c r="J48" s="2"/>
      <c r="K48" s="20"/>
      <c r="M48" s="77" t="s">
        <v>70</v>
      </c>
      <c r="N48" s="78"/>
      <c r="O48" s="78"/>
      <c r="P48" s="78"/>
      <c r="Q48" s="78"/>
      <c r="R48" s="79"/>
    </row>
    <row r="49" spans="2:18" ht="15.75">
      <c r="B49" s="22"/>
      <c r="C49" s="23"/>
      <c r="D49" s="23"/>
      <c r="E49" s="23"/>
      <c r="F49" s="24"/>
      <c r="G49" s="25"/>
      <c r="H49" s="26"/>
      <c r="I49" s="27"/>
      <c r="J49" s="25"/>
      <c r="K49" s="26"/>
      <c r="M49" s="80" t="s">
        <v>71</v>
      </c>
      <c r="N49" s="81"/>
      <c r="O49" s="81"/>
      <c r="P49" s="81"/>
      <c r="Q49" s="81"/>
      <c r="R49" s="82"/>
    </row>
    <row r="50" spans="2:18" ht="16.5" thickBot="1">
      <c r="B50" s="151" t="s">
        <v>34</v>
      </c>
      <c r="C50" s="151"/>
      <c r="D50" s="151"/>
      <c r="E50" s="28"/>
      <c r="F50" s="152" t="s">
        <v>35</v>
      </c>
      <c r="G50" s="153"/>
      <c r="H50" s="154"/>
      <c r="I50" s="155" t="s">
        <v>36</v>
      </c>
      <c r="J50" s="156"/>
      <c r="K50" s="157"/>
      <c r="M50" s="83" t="s">
        <v>72</v>
      </c>
      <c r="N50" s="84"/>
      <c r="O50" s="84"/>
      <c r="P50" s="84"/>
      <c r="Q50" s="84"/>
      <c r="R50" s="85"/>
    </row>
    <row r="51" spans="2:18" ht="15.75">
      <c r="B51" s="168" t="s">
        <v>69</v>
      </c>
      <c r="C51" s="168"/>
      <c r="D51" s="168"/>
      <c r="E51" s="29"/>
      <c r="F51" s="169" t="s">
        <v>37</v>
      </c>
      <c r="G51" s="170"/>
      <c r="H51" s="171"/>
      <c r="I51" s="169" t="s">
        <v>38</v>
      </c>
      <c r="J51" s="170"/>
      <c r="K51" s="171"/>
    </row>
    <row r="52" spans="2:18" ht="15.75" thickBot="1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2:18" ht="17.25" thickTop="1" thickBot="1">
      <c r="B53" s="172" t="s">
        <v>39</v>
      </c>
      <c r="C53" s="173"/>
      <c r="D53" s="173"/>
      <c r="E53" s="173"/>
      <c r="F53" s="163" t="s">
        <v>40</v>
      </c>
      <c r="G53" s="164"/>
      <c r="H53" s="164"/>
      <c r="I53" s="165"/>
      <c r="J53" s="30" t="s">
        <v>41</v>
      </c>
      <c r="K53" s="30"/>
      <c r="L53" s="30"/>
      <c r="M53" s="30"/>
      <c r="N53" s="30"/>
      <c r="O53" s="30"/>
      <c r="P53" s="30"/>
      <c r="Q53" s="1"/>
    </row>
    <row r="54" spans="2:18" ht="17.25" thickTop="1" thickBot="1">
      <c r="B54" s="166" t="s">
        <v>42</v>
      </c>
      <c r="C54" s="167"/>
      <c r="D54" s="167"/>
      <c r="E54" s="167"/>
      <c r="F54" s="163" t="s">
        <v>43</v>
      </c>
      <c r="G54" s="164"/>
      <c r="H54" s="164"/>
      <c r="I54" s="165"/>
      <c r="J54" s="36" t="s">
        <v>44</v>
      </c>
      <c r="K54" s="31"/>
      <c r="L54" s="32"/>
      <c r="M54" s="32"/>
      <c r="N54" s="32"/>
      <c r="O54" s="32"/>
      <c r="P54" s="32"/>
    </row>
    <row r="55" spans="2:18" ht="17.25" thickTop="1" thickBot="1">
      <c r="B55" s="63" t="s">
        <v>45</v>
      </c>
      <c r="C55" s="64"/>
      <c r="D55" s="64"/>
      <c r="E55" s="64"/>
      <c r="F55" s="163" t="s">
        <v>43</v>
      </c>
      <c r="G55" s="164"/>
      <c r="H55" s="164"/>
      <c r="I55" s="165"/>
      <c r="J55" s="36" t="s">
        <v>46</v>
      </c>
      <c r="K55" s="31"/>
      <c r="L55" s="31"/>
      <c r="M55" s="31"/>
      <c r="N55" s="31"/>
      <c r="O55" s="31"/>
      <c r="P55" s="31"/>
    </row>
    <row r="56" spans="2:18" ht="17.25" thickTop="1" thickBot="1">
      <c r="B56" s="63" t="s">
        <v>47</v>
      </c>
      <c r="C56" s="64"/>
      <c r="D56" s="64"/>
      <c r="E56" s="64"/>
      <c r="F56" s="163" t="s">
        <v>43</v>
      </c>
      <c r="G56" s="164"/>
      <c r="H56" s="164"/>
      <c r="I56" s="165"/>
      <c r="J56" s="36" t="s">
        <v>48</v>
      </c>
      <c r="K56" s="31"/>
      <c r="L56" s="31"/>
      <c r="M56" s="31"/>
      <c r="N56" s="31"/>
      <c r="O56" s="31"/>
      <c r="P56" s="31"/>
    </row>
    <row r="57" spans="2:18" ht="17.25" thickTop="1" thickBot="1">
      <c r="B57" s="63" t="s">
        <v>49</v>
      </c>
      <c r="C57" s="64"/>
      <c r="D57" s="64"/>
      <c r="E57" s="64"/>
      <c r="F57" s="163" t="s">
        <v>43</v>
      </c>
      <c r="G57" s="164"/>
      <c r="H57" s="164"/>
      <c r="I57" s="165"/>
      <c r="J57" s="37" t="s">
        <v>50</v>
      </c>
      <c r="K57" s="33"/>
      <c r="L57" s="31"/>
      <c r="M57" s="31"/>
      <c r="N57" s="31"/>
      <c r="O57" s="31"/>
      <c r="P57" s="31"/>
    </row>
    <row r="58" spans="2:18" ht="17.25" thickTop="1" thickBot="1">
      <c r="B58" s="166" t="s">
        <v>51</v>
      </c>
      <c r="C58" s="167"/>
      <c r="D58" s="167"/>
      <c r="E58" s="167"/>
      <c r="F58" s="163" t="s">
        <v>43</v>
      </c>
      <c r="G58" s="164"/>
      <c r="H58" s="164"/>
      <c r="I58" s="165"/>
      <c r="J58" s="37" t="s">
        <v>52</v>
      </c>
      <c r="K58" s="33"/>
      <c r="L58" s="9"/>
      <c r="M58" s="9"/>
      <c r="N58" s="9"/>
      <c r="O58" s="9"/>
      <c r="P58" s="9"/>
    </row>
    <row r="59" spans="2:18" ht="15.75" thickTop="1">
      <c r="B59" s="34"/>
      <c r="C59" s="34"/>
      <c r="D59" s="34"/>
      <c r="E59" s="3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2:18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2" spans="2:18" ht="15.75">
      <c r="G62" s="35"/>
      <c r="H62" s="35"/>
      <c r="I62" s="35"/>
      <c r="J62" s="35"/>
      <c r="K62" s="35"/>
      <c r="L62" s="35"/>
    </row>
    <row r="63" spans="2:18" ht="15.75">
      <c r="G63" s="35"/>
      <c r="H63" s="35"/>
      <c r="I63" s="35"/>
      <c r="J63" s="35"/>
      <c r="K63" s="35"/>
      <c r="L63" s="35"/>
    </row>
    <row r="64" spans="2:18" ht="15.75">
      <c r="G64" s="35"/>
      <c r="H64" s="35"/>
      <c r="I64" s="35"/>
      <c r="J64" s="35"/>
      <c r="K64" s="35"/>
      <c r="L64" s="35"/>
    </row>
  </sheetData>
  <sheetProtection password="CA85" sheet="1" objects="1" scenarios="1" formatCells="0" formatColumns="0" formatRows="0" insertColumns="0" insertRows="0" insertHyperlinks="0" deleteColumns="0" deleteRows="0" sort="0" autoFilter="0" pivotTables="0"/>
  <mergeCells count="191">
    <mergeCell ref="F55:I55"/>
    <mergeCell ref="F56:I56"/>
    <mergeCell ref="F57:I57"/>
    <mergeCell ref="B58:E58"/>
    <mergeCell ref="F58:I58"/>
    <mergeCell ref="B51:D51"/>
    <mergeCell ref="F51:H51"/>
    <mergeCell ref="I51:K51"/>
    <mergeCell ref="B53:E53"/>
    <mergeCell ref="F53:I53"/>
    <mergeCell ref="B54:E54"/>
    <mergeCell ref="F54:I54"/>
    <mergeCell ref="C45:D45"/>
    <mergeCell ref="B46:D46"/>
    <mergeCell ref="F46:H46"/>
    <mergeCell ref="I46:K46"/>
    <mergeCell ref="M46:R47"/>
    <mergeCell ref="B50:D50"/>
    <mergeCell ref="F50:H50"/>
    <mergeCell ref="I50:K50"/>
    <mergeCell ref="Q42:R42"/>
    <mergeCell ref="B43:F43"/>
    <mergeCell ref="G43:H43"/>
    <mergeCell ref="I43:J43"/>
    <mergeCell ref="K43:L43"/>
    <mergeCell ref="M43:N43"/>
    <mergeCell ref="O43:P43"/>
    <mergeCell ref="Q43:R43"/>
    <mergeCell ref="B42:E42"/>
    <mergeCell ref="G42:H42"/>
    <mergeCell ref="I42:J42"/>
    <mergeCell ref="K42:L42"/>
    <mergeCell ref="M42:N42"/>
    <mergeCell ref="O42:P42"/>
    <mergeCell ref="G41:H41"/>
    <mergeCell ref="I41:J41"/>
    <mergeCell ref="K41:L41"/>
    <mergeCell ref="M41:N41"/>
    <mergeCell ref="O41:P41"/>
    <mergeCell ref="Q41:R41"/>
    <mergeCell ref="Q39:R39"/>
    <mergeCell ref="G40:H40"/>
    <mergeCell ref="I40:J40"/>
    <mergeCell ref="K40:L40"/>
    <mergeCell ref="M40:N40"/>
    <mergeCell ref="O40:P40"/>
    <mergeCell ref="Q40:R40"/>
    <mergeCell ref="B39:E39"/>
    <mergeCell ref="G39:H39"/>
    <mergeCell ref="I39:J39"/>
    <mergeCell ref="K39:L39"/>
    <mergeCell ref="M39:N39"/>
    <mergeCell ref="O39:P39"/>
    <mergeCell ref="Q36:R36"/>
    <mergeCell ref="B38:E38"/>
    <mergeCell ref="G38:H38"/>
    <mergeCell ref="I38:J38"/>
    <mergeCell ref="K38:L38"/>
    <mergeCell ref="M38:N38"/>
    <mergeCell ref="O38:P38"/>
    <mergeCell ref="Q38:R38"/>
    <mergeCell ref="B36:E36"/>
    <mergeCell ref="G36:H36"/>
    <mergeCell ref="I36:J36"/>
    <mergeCell ref="K36:L36"/>
    <mergeCell ref="M36:N36"/>
    <mergeCell ref="O36:P36"/>
    <mergeCell ref="Q34:R34"/>
    <mergeCell ref="B35:E35"/>
    <mergeCell ref="G35:H35"/>
    <mergeCell ref="I35:J35"/>
    <mergeCell ref="K35:L35"/>
    <mergeCell ref="M35:N35"/>
    <mergeCell ref="O35:P35"/>
    <mergeCell ref="Q35:R35"/>
    <mergeCell ref="B34:E34"/>
    <mergeCell ref="G34:H34"/>
    <mergeCell ref="I34:J34"/>
    <mergeCell ref="K34:L34"/>
    <mergeCell ref="M34:N34"/>
    <mergeCell ref="O34:P34"/>
    <mergeCell ref="G32:H32"/>
    <mergeCell ref="I32:J32"/>
    <mergeCell ref="K32:L32"/>
    <mergeCell ref="M32:N32"/>
    <mergeCell ref="O32:P32"/>
    <mergeCell ref="Q32:R32"/>
    <mergeCell ref="G31:H31"/>
    <mergeCell ref="I31:J31"/>
    <mergeCell ref="K31:L31"/>
    <mergeCell ref="M31:N31"/>
    <mergeCell ref="O31:P31"/>
    <mergeCell ref="Q31:R31"/>
    <mergeCell ref="G29:H29"/>
    <mergeCell ref="I29:J29"/>
    <mergeCell ref="K29:L29"/>
    <mergeCell ref="M29:N29"/>
    <mergeCell ref="O29:P29"/>
    <mergeCell ref="Q29:R29"/>
    <mergeCell ref="G28:H28"/>
    <mergeCell ref="I28:J28"/>
    <mergeCell ref="K28:L28"/>
    <mergeCell ref="M28:N28"/>
    <mergeCell ref="O28:P28"/>
    <mergeCell ref="Q28:R28"/>
    <mergeCell ref="G27:H27"/>
    <mergeCell ref="I27:J27"/>
    <mergeCell ref="K27:L27"/>
    <mergeCell ref="M27:N27"/>
    <mergeCell ref="O27:P27"/>
    <mergeCell ref="Q27:R27"/>
    <mergeCell ref="G26:H26"/>
    <mergeCell ref="I26:J26"/>
    <mergeCell ref="K26:L26"/>
    <mergeCell ref="M26:N26"/>
    <mergeCell ref="O26:P26"/>
    <mergeCell ref="Q26:R26"/>
    <mergeCell ref="K25:L25"/>
    <mergeCell ref="M25:N25"/>
    <mergeCell ref="O25:P25"/>
    <mergeCell ref="Q25:R25"/>
    <mergeCell ref="Q22:R22"/>
    <mergeCell ref="I24:J24"/>
    <mergeCell ref="K24:L24"/>
    <mergeCell ref="M24:N24"/>
    <mergeCell ref="O24:P24"/>
    <mergeCell ref="Q24:R24"/>
    <mergeCell ref="Q18:R18"/>
    <mergeCell ref="B20:E20"/>
    <mergeCell ref="G20:H20"/>
    <mergeCell ref="I20:J20"/>
    <mergeCell ref="K20:L20"/>
    <mergeCell ref="M20:N20"/>
    <mergeCell ref="O20:P20"/>
    <mergeCell ref="Q20:R20"/>
    <mergeCell ref="B18:E18"/>
    <mergeCell ref="G18:H18"/>
    <mergeCell ref="I18:J18"/>
    <mergeCell ref="K18:L18"/>
    <mergeCell ref="M18:N18"/>
    <mergeCell ref="O18:P18"/>
    <mergeCell ref="Q16:R16"/>
    <mergeCell ref="B17:E17"/>
    <mergeCell ref="G17:H17"/>
    <mergeCell ref="I17:J17"/>
    <mergeCell ref="K17:L17"/>
    <mergeCell ref="M17:N17"/>
    <mergeCell ref="O17:P17"/>
    <mergeCell ref="Q17:R17"/>
    <mergeCell ref="B16:E16"/>
    <mergeCell ref="G16:H16"/>
    <mergeCell ref="I16:J16"/>
    <mergeCell ref="K16:L16"/>
    <mergeCell ref="M16:N16"/>
    <mergeCell ref="O16:P16"/>
    <mergeCell ref="D11:I11"/>
    <mergeCell ref="L11:R11"/>
    <mergeCell ref="B13:R13"/>
    <mergeCell ref="B15:F15"/>
    <mergeCell ref="G15:L15"/>
    <mergeCell ref="M15:R15"/>
    <mergeCell ref="D8:I8"/>
    <mergeCell ref="L8:R8"/>
    <mergeCell ref="D9:I9"/>
    <mergeCell ref="L9:R9"/>
    <mergeCell ref="D10:I10"/>
    <mergeCell ref="L10:R10"/>
    <mergeCell ref="G30:H30"/>
    <mergeCell ref="I30:J30"/>
    <mergeCell ref="K30:L30"/>
    <mergeCell ref="M30:N30"/>
    <mergeCell ref="O30:P30"/>
    <mergeCell ref="Q30:R30"/>
    <mergeCell ref="B19:E19"/>
    <mergeCell ref="K19:L19"/>
    <mergeCell ref="Q19:R19"/>
    <mergeCell ref="B22:E22"/>
    <mergeCell ref="G22:H22"/>
    <mergeCell ref="I22:J22"/>
    <mergeCell ref="K22:L22"/>
    <mergeCell ref="M22:N22"/>
    <mergeCell ref="O22:P22"/>
    <mergeCell ref="Q21:R21"/>
    <mergeCell ref="B21:E21"/>
    <mergeCell ref="G21:H21"/>
    <mergeCell ref="I21:J21"/>
    <mergeCell ref="K21:L21"/>
    <mergeCell ref="M21:N21"/>
    <mergeCell ref="O21:P21"/>
    <mergeCell ref="G25:H25"/>
    <mergeCell ref="I25:J25"/>
  </mergeCells>
  <hyperlinks>
    <hyperlink ref="D11" r:id="rId1" display="martin@colorpak.co.id"/>
  </hyperlinks>
  <printOptions horizontalCentered="1"/>
  <pageMargins left="0.3" right="0.32" top="0.38" bottom="0.31" header="0.18" footer="0.25"/>
  <pageSetup paperSize="9" scale="60" orientation="landscape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BIAYA JASA 2017</vt:lpstr>
      <vt:lpstr>'BIAYA JASA 2017'!Print_Area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GPS3</cp:lastModifiedBy>
  <cp:lastPrinted>2014-05-14T02:49:30Z</cp:lastPrinted>
  <dcterms:created xsi:type="dcterms:W3CDTF">2014-01-16T03:45:18Z</dcterms:created>
  <dcterms:modified xsi:type="dcterms:W3CDTF">2017-07-12T08:46:03Z</dcterms:modified>
</cp:coreProperties>
</file>